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Kanu\Regatta\INT_Rapperswil\INT_2026\Data\Ausschreibung\"/>
    </mc:Choice>
  </mc:AlternateContent>
  <xr:revisionPtr revIDLastSave="0" documentId="13_ncr:1_{E33143AD-F47B-467C-9FA6-3EF2FFF706E5}" xr6:coauthVersionLast="47" xr6:coauthVersionMax="47" xr10:uidLastSave="{00000000-0000-0000-0000-000000000000}"/>
  <bookViews>
    <workbookView xWindow="3220" yWindow="3130" windowWidth="24200" windowHeight="16940" activeTab="1" xr2:uid="{00000000-000D-0000-FFFF-FFFF00000000}"/>
  </bookViews>
  <sheets>
    <sheet name="Rennliste" sheetId="16" r:id="rId1"/>
    <sheet name="Fahrerliste" sheetId="17" r:id="rId2"/>
    <sheet name="Anmeldung" sheetId="20" r:id="rId3"/>
    <sheet name="Beispiele" sheetId="22" r:id="rId4"/>
    <sheet name="Ummeldung" sheetId="21" r:id="rId5"/>
  </sheets>
  <definedNames>
    <definedName name="Datum">Rennliste!$A$51</definedName>
    <definedName name="_xlnm.Print_Area" localSheetId="1">Fahrerliste!$A:$G</definedName>
    <definedName name="_xlnm.Print_Area" localSheetId="0">Rennliste!$A:$K</definedName>
    <definedName name="_xlnm.Print_Titles" localSheetId="1">Fahrerliste!$1:$3</definedName>
    <definedName name="Jahr">Rennliste!$I$1</definedName>
    <definedName name="Klub">Fahrerliste!$E$2</definedName>
    <definedName name="Regatta">Rennliste!$A$1</definedName>
    <definedName name="Titel">Fahrerliste!$A$1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1" i="17" l="1"/>
  <c r="A96" i="17" s="1"/>
  <c r="A45" i="17"/>
  <c r="A85" i="17" s="1"/>
  <c r="A36" i="17"/>
  <c r="A78" i="17" s="1"/>
  <c r="A27" i="17"/>
  <c r="A71" i="17" s="1"/>
  <c r="A8" i="17"/>
  <c r="A56" i="17" s="1"/>
  <c r="A18" i="17"/>
  <c r="A64" i="17" s="1"/>
  <c r="A34" i="16"/>
  <c r="A28" i="16"/>
  <c r="A20" i="16"/>
  <c r="A9" i="16"/>
  <c r="A43" i="16"/>
  <c r="A48" i="16"/>
  <c r="K19" i="22"/>
  <c r="K18" i="22"/>
  <c r="K17" i="22"/>
  <c r="K16" i="22"/>
  <c r="A27" i="22"/>
  <c r="A27" i="21"/>
  <c r="A45" i="20"/>
  <c r="A99" i="17"/>
  <c r="A51" i="17"/>
  <c r="E1" i="21"/>
  <c r="C2" i="20"/>
  <c r="A1" i="17"/>
  <c r="A1" i="22" s="1"/>
  <c r="K15" i="22"/>
  <c r="K8" i="20"/>
  <c r="K18" i="20"/>
  <c r="K17" i="20"/>
  <c r="K16" i="20"/>
  <c r="K15" i="20"/>
  <c r="K14" i="20"/>
  <c r="K13" i="20"/>
  <c r="K12" i="20"/>
  <c r="K11" i="20"/>
  <c r="K10" i="20"/>
  <c r="K9" i="20"/>
  <c r="K45" i="20" s="1"/>
  <c r="K14" i="22"/>
  <c r="K13" i="22"/>
  <c r="K12" i="22"/>
  <c r="K11" i="22"/>
  <c r="K10" i="22"/>
  <c r="K9" i="22"/>
  <c r="K8" i="22"/>
  <c r="K7" i="22"/>
  <c r="K6" i="22"/>
  <c r="K5" i="22"/>
  <c r="K41" i="20"/>
  <c r="K42" i="20"/>
  <c r="K40" i="20"/>
  <c r="K43" i="20"/>
  <c r="K39" i="20"/>
  <c r="K38" i="20"/>
  <c r="K37" i="20"/>
  <c r="K36" i="20"/>
  <c r="K35" i="20"/>
  <c r="K34" i="20"/>
  <c r="K33" i="20"/>
  <c r="K32" i="20"/>
  <c r="K31" i="20"/>
  <c r="K30" i="20"/>
  <c r="K29" i="20"/>
  <c r="K28" i="20"/>
  <c r="K27" i="20"/>
  <c r="K26" i="20"/>
  <c r="K25" i="20"/>
  <c r="K24" i="20"/>
  <c r="K23" i="20"/>
  <c r="K22" i="20"/>
  <c r="K21" i="20"/>
  <c r="K20" i="20"/>
  <c r="K19" i="20"/>
  <c r="C93" i="17"/>
  <c r="C94" i="17" s="1"/>
  <c r="C95" i="17" s="1"/>
  <c r="C96" i="17" s="1"/>
  <c r="C97" i="17" s="1"/>
  <c r="C89" i="17"/>
  <c r="C90" i="17" s="1"/>
  <c r="C91" i="17" s="1"/>
  <c r="C92" i="17" s="1"/>
  <c r="C82" i="17"/>
  <c r="C83" i="17" s="1"/>
  <c r="C84" i="17" s="1"/>
  <c r="C85" i="17" s="1"/>
  <c r="C86" i="17" s="1"/>
  <c r="C87" i="17" s="1"/>
  <c r="C75" i="17"/>
  <c r="C76" i="17" s="1"/>
  <c r="C77" i="17" s="1"/>
  <c r="C78" i="17" s="1"/>
  <c r="C79" i="17" s="1"/>
  <c r="C80" i="17" s="1"/>
  <c r="C68" i="17"/>
  <c r="C69" i="17" s="1"/>
  <c r="C70" i="17" s="1"/>
  <c r="C71" i="17" s="1"/>
  <c r="C72" i="17" s="1"/>
  <c r="C73" i="17" s="1"/>
  <c r="C61" i="17"/>
  <c r="C62" i="17" s="1"/>
  <c r="C63" i="17" s="1"/>
  <c r="C64" i="17" s="1"/>
  <c r="C65" i="17" s="1"/>
  <c r="C66" i="17" s="1"/>
  <c r="C54" i="17"/>
  <c r="C55" i="17" s="1"/>
  <c r="C56" i="17" s="1"/>
  <c r="C57" i="17" s="1"/>
  <c r="C58" i="17" s="1"/>
  <c r="C59" i="17" s="1"/>
  <c r="B53" i="17"/>
  <c r="C42" i="17"/>
  <c r="C43" i="17" s="1"/>
  <c r="C44" i="17" s="1"/>
  <c r="C45" i="17" s="1"/>
  <c r="C46" i="17" s="1"/>
  <c r="C47" i="17" s="1"/>
  <c r="C48" i="17" s="1"/>
  <c r="C49" i="17" s="1"/>
  <c r="C33" i="17"/>
  <c r="C34" i="17" s="1"/>
  <c r="C35" i="17" s="1"/>
  <c r="C36" i="17" s="1"/>
  <c r="C37" i="17" s="1"/>
  <c r="C38" i="17" s="1"/>
  <c r="C39" i="17" s="1"/>
  <c r="C40" i="17" s="1"/>
  <c r="C24" i="17"/>
  <c r="C25" i="17" s="1"/>
  <c r="C26" i="17" s="1"/>
  <c r="C27" i="17" s="1"/>
  <c r="C28" i="17" s="1"/>
  <c r="C29" i="17" s="1"/>
  <c r="C30" i="17" s="1"/>
  <c r="C31" i="17" s="1"/>
  <c r="C15" i="17"/>
  <c r="C16" i="17" s="1"/>
  <c r="C17" i="17" s="1"/>
  <c r="C18" i="17" s="1"/>
  <c r="C19" i="17" s="1"/>
  <c r="C20" i="17" s="1"/>
  <c r="C21" i="17" s="1"/>
  <c r="C22" i="17" s="1"/>
  <c r="C6" i="17"/>
  <c r="C7" i="17" s="1"/>
  <c r="C8" i="17" s="1"/>
  <c r="C9" i="17" s="1"/>
  <c r="C10" i="17" s="1"/>
  <c r="C11" i="17" s="1"/>
  <c r="C12" i="17" s="1"/>
  <c r="C13" i="17" s="1"/>
  <c r="I6" i="16"/>
  <c r="K6" i="16"/>
  <c r="K7" i="16"/>
  <c r="K8" i="16"/>
  <c r="I9" i="16"/>
  <c r="K9" i="16"/>
  <c r="K10" i="16"/>
  <c r="I11" i="16"/>
  <c r="K11" i="16"/>
  <c r="K12" i="16"/>
  <c r="I17" i="16"/>
  <c r="K17" i="16"/>
  <c r="K18" i="16"/>
  <c r="K19" i="16"/>
  <c r="I20" i="16"/>
  <c r="K20" i="16"/>
  <c r="K21" i="16"/>
  <c r="I22" i="16"/>
  <c r="K22" i="16"/>
  <c r="K23" i="16"/>
  <c r="I25" i="16"/>
  <c r="K25" i="16"/>
  <c r="K26" i="16"/>
  <c r="I27" i="16"/>
  <c r="K27" i="16"/>
  <c r="K28" i="16"/>
  <c r="K29" i="16"/>
  <c r="I31" i="16"/>
  <c r="K31" i="16"/>
  <c r="K32" i="16"/>
  <c r="I33" i="16"/>
  <c r="K33" i="16"/>
  <c r="K34" i="16"/>
  <c r="I35" i="16"/>
  <c r="K35" i="16"/>
  <c r="I40" i="16"/>
  <c r="K40" i="16"/>
  <c r="K41" i="16"/>
  <c r="I42" i="16"/>
  <c r="K42" i="16"/>
  <c r="K43" i="16"/>
  <c r="I44" i="16"/>
  <c r="K44" i="16"/>
  <c r="I46" i="16"/>
  <c r="K46" i="16"/>
  <c r="K47" i="16"/>
  <c r="I48" i="16"/>
  <c r="K48" i="16"/>
  <c r="K49" i="16"/>
  <c r="K27" i="22" l="1"/>
  <c r="A1" i="20"/>
</calcChain>
</file>

<file path=xl/sharedStrings.xml><?xml version="1.0" encoding="utf-8"?>
<sst xmlns="http://schemas.openxmlformats.org/spreadsheetml/2006/main" count="438" uniqueCount="147">
  <si>
    <t>Fahrerliste</t>
  </si>
  <si>
    <t>Kategorie</t>
  </si>
  <si>
    <t>Herren Elite</t>
  </si>
  <si>
    <t>Herren</t>
  </si>
  <si>
    <t>Junioren</t>
  </si>
  <si>
    <t>männliche</t>
  </si>
  <si>
    <t>Jugend</t>
  </si>
  <si>
    <t>Schüler</t>
  </si>
  <si>
    <t>Benjamin</t>
  </si>
  <si>
    <t>Seite 1 / 2</t>
  </si>
  <si>
    <t>Damen Elite</t>
  </si>
  <si>
    <t>Damen</t>
  </si>
  <si>
    <t>weibliche</t>
  </si>
  <si>
    <t>Senioren</t>
  </si>
  <si>
    <t xml:space="preserve">Meldeschluss :  </t>
  </si>
  <si>
    <t>x</t>
  </si>
  <si>
    <t>Klub:</t>
  </si>
  <si>
    <t>Seite 2 / 2</t>
  </si>
  <si>
    <t>Boote</t>
  </si>
  <si>
    <t>K</t>
  </si>
  <si>
    <t>S</t>
  </si>
  <si>
    <t>T</t>
  </si>
  <si>
    <t>-</t>
  </si>
  <si>
    <t>Boot</t>
  </si>
  <si>
    <t>Distanz</t>
  </si>
  <si>
    <t xml:space="preserve">   Herren</t>
  </si>
  <si>
    <t xml:space="preserve">   Damen</t>
  </si>
  <si>
    <t>K-1</t>
  </si>
  <si>
    <t>500 m</t>
  </si>
  <si>
    <t>200 m</t>
  </si>
  <si>
    <t>Elite</t>
  </si>
  <si>
    <t>100 m</t>
  </si>
  <si>
    <t>K-2</t>
  </si>
  <si>
    <t>02</t>
  </si>
  <si>
    <t>K-4</t>
  </si>
  <si>
    <t>04</t>
  </si>
  <si>
    <t>K1</t>
  </si>
  <si>
    <t>Kanu</t>
  </si>
  <si>
    <t>Fahrer</t>
  </si>
  <si>
    <t>Namen</t>
  </si>
  <si>
    <t>Muster Felix</t>
  </si>
  <si>
    <t>rj001</t>
  </si>
  <si>
    <t>K2</t>
  </si>
  <si>
    <t>Meier - Müller</t>
  </si>
  <si>
    <t>K4</t>
  </si>
  <si>
    <t>Faber - Huber - Fäh - Gmür</t>
  </si>
  <si>
    <t xml:space="preserve">Klub :  </t>
  </si>
  <si>
    <t>K1 / K2</t>
  </si>
  <si>
    <t xml:space="preserve">  Rennen - Nummer</t>
  </si>
  <si>
    <t>rj601 - rj602</t>
  </si>
  <si>
    <t>m / f</t>
  </si>
  <si>
    <t>Ummeldungen:</t>
  </si>
  <si>
    <t>Zeit</t>
  </si>
  <si>
    <t>Rennen</t>
  </si>
  <si>
    <t>Lauf</t>
  </si>
  <si>
    <t>Bahn</t>
  </si>
  <si>
    <t>Änderung</t>
  </si>
  <si>
    <t>01K</t>
  </si>
  <si>
    <t>H1</t>
  </si>
  <si>
    <t>Abmeldung</t>
  </si>
  <si>
    <t>02S</t>
  </si>
  <si>
    <t>H2</t>
  </si>
  <si>
    <t>Ummeldung</t>
  </si>
  <si>
    <t>rj007 - rj008</t>
  </si>
  <si>
    <t>12K</t>
  </si>
  <si>
    <t>Nachmeldung</t>
  </si>
  <si>
    <t>rj101 - rj102</t>
  </si>
  <si>
    <t>Muster Felix / rj001</t>
  </si>
  <si>
    <r>
      <t>rj006 -</t>
    </r>
    <r>
      <rPr>
        <i/>
        <sz val="10"/>
        <color rgb="FFFF0000"/>
        <rFont val="Calibri"/>
        <family val="2"/>
      </rPr>
      <t xml:space="preserve"> </t>
    </r>
    <r>
      <rPr>
        <i/>
        <sz val="10"/>
        <rFont val="Calibri"/>
        <family val="2"/>
      </rPr>
      <t>rj011</t>
    </r>
  </si>
  <si>
    <t>Renn #</t>
  </si>
  <si>
    <t xml:space="preserve"> aktuelle Namen oder Kürzel</t>
  </si>
  <si>
    <t xml:space="preserve"> neue Kürzel oder Namen</t>
  </si>
  <si>
    <t>männl.</t>
  </si>
  <si>
    <t>weibl.</t>
  </si>
  <si>
    <t>rj801</t>
  </si>
  <si>
    <t>Steiner - Egli</t>
  </si>
  <si>
    <t>01S</t>
  </si>
  <si>
    <t>01T</t>
  </si>
  <si>
    <t>12S</t>
  </si>
  <si>
    <t>24K</t>
  </si>
  <si>
    <t>81K</t>
  </si>
  <si>
    <t>81S</t>
  </si>
  <si>
    <t>rj901 -rj902</t>
  </si>
  <si>
    <t>rj301</t>
  </si>
  <si>
    <t>31K</t>
  </si>
  <si>
    <t>31S</t>
  </si>
  <si>
    <t>Wyss - Vogel</t>
  </si>
  <si>
    <t>rj401 - rj402</t>
  </si>
  <si>
    <t>rj501</t>
  </si>
  <si>
    <t>rj701 -rj702 -rj703 - rj704</t>
  </si>
  <si>
    <t>rj201 -rj202 -rj203 - rj204</t>
  </si>
  <si>
    <t>42K</t>
  </si>
  <si>
    <t>42S</t>
  </si>
  <si>
    <t>62K</t>
  </si>
  <si>
    <t>62S</t>
  </si>
  <si>
    <t>74K</t>
  </si>
  <si>
    <t>Riser Lina</t>
  </si>
  <si>
    <t>Roos - Sach - Fehr - Jud</t>
  </si>
  <si>
    <t>Alge Laura</t>
  </si>
  <si>
    <t>Kälin Lena</t>
  </si>
  <si>
    <t>Sauber - Vogt</t>
  </si>
  <si>
    <t>92K</t>
  </si>
  <si>
    <t>92S</t>
  </si>
  <si>
    <r>
      <rPr>
        <b/>
        <sz val="10"/>
        <rFont val="Calibri"/>
        <family val="2"/>
        <scheme val="minor"/>
      </rPr>
      <t>K</t>
    </r>
    <r>
      <rPr>
        <sz val="8"/>
        <rFont val="Calibri"/>
        <family val="2"/>
        <scheme val="minor"/>
      </rPr>
      <t xml:space="preserve">
500m</t>
    </r>
  </si>
  <si>
    <r>
      <rPr>
        <b/>
        <sz val="10"/>
        <rFont val="Calibri"/>
        <family val="2"/>
        <scheme val="minor"/>
      </rPr>
      <t>S</t>
    </r>
    <r>
      <rPr>
        <sz val="8"/>
        <rFont val="Calibri"/>
        <family val="2"/>
        <scheme val="minor"/>
      </rPr>
      <t xml:space="preserve">
200m</t>
    </r>
  </si>
  <si>
    <r>
      <rPr>
        <b/>
        <sz val="10"/>
        <rFont val="Calibri"/>
        <family val="2"/>
        <scheme val="minor"/>
      </rPr>
      <t>T</t>
    </r>
    <r>
      <rPr>
        <sz val="8"/>
        <rFont val="Calibri"/>
        <family val="2"/>
        <scheme val="minor"/>
      </rPr>
      <t xml:space="preserve">
100m</t>
    </r>
  </si>
  <si>
    <t xml:space="preserve">  Kategorie</t>
  </si>
  <si>
    <t>rj_01</t>
  </si>
  <si>
    <t>101K</t>
  </si>
  <si>
    <t>101S</t>
  </si>
  <si>
    <t>Wyss Fabio</t>
  </si>
  <si>
    <t>Erklärung Rennen-Kürzel</t>
  </si>
  <si>
    <t>Rennen (Kürzel)</t>
  </si>
  <si>
    <t xml:space="preserve">Club:  </t>
  </si>
  <si>
    <t>Bemerkungen</t>
  </si>
  <si>
    <t>Beispiel</t>
  </si>
  <si>
    <t>Kürzel (optional)</t>
  </si>
  <si>
    <t>K1  K2  K4</t>
  </si>
  <si>
    <t xml:space="preserve"> Kategorie</t>
  </si>
  <si>
    <t>Int. Kanu-Regatta  Rapperswil-Jona</t>
  </si>
  <si>
    <t>Muster Felix  (vergleiche Beispiele)</t>
  </si>
  <si>
    <t>KC ??</t>
  </si>
  <si>
    <t>Staffel</t>
  </si>
  <si>
    <t>Offen</t>
  </si>
  <si>
    <t>931K</t>
  </si>
  <si>
    <t>U14</t>
  </si>
  <si>
    <t>Muster - Meier - Sauber</t>
  </si>
  <si>
    <t>Faber - Huber - Fäh</t>
  </si>
  <si>
    <t>Mixed</t>
  </si>
  <si>
    <t>K1/K2</t>
  </si>
  <si>
    <t>Muster - Kälin</t>
  </si>
  <si>
    <t>rj001 - rj501</t>
  </si>
  <si>
    <t>rj301 - rj801</t>
  </si>
  <si>
    <t>Riser - Alge</t>
  </si>
  <si>
    <t>312S</t>
  </si>
  <si>
    <t>322S</t>
  </si>
  <si>
    <t>Staffel U14</t>
  </si>
  <si>
    <t>Mixed U14</t>
  </si>
  <si>
    <t>Staffel 3 * K1</t>
  </si>
  <si>
    <t>Mixed offen</t>
  </si>
  <si>
    <t xml:space="preserve"> Kürzel
(key)</t>
  </si>
  <si>
    <t xml:space="preserve"> Name
 (last name)</t>
  </si>
  <si>
    <t xml:space="preserve"> Vorname
 (first name)</t>
  </si>
  <si>
    <t>Jahrgang
(birth year)</t>
  </si>
  <si>
    <t>rj001 - rj101 - rj601</t>
  </si>
  <si>
    <t>rj201 - rj202 - rj203</t>
  </si>
  <si>
    <t>23. März 2026 / 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</si>
</sst>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00"/>
    <numFmt numFmtId="165" formatCode="&quot;_&quot;00"/>
    <numFmt numFmtId="166" formatCode="&quot;$&quot;00"/>
    <numFmt numFmtId="167" formatCode="00"/>
    <numFmt numFmtId="168" formatCode="##;\-##;&quot;&quot;"/>
    <numFmt numFmtId="169" formatCode="0;\-0;&quot;-&quot;"/>
    <numFmt numFmtId="170" formatCode="[$-807]d/\ mmmm\ yyyy;@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b/>
      <i/>
      <sz val="8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name val="Calibri"/>
      <family val="2"/>
      <scheme val="minor"/>
    </font>
    <font>
      <sz val="14"/>
      <name val="Calibri"/>
      <family val="2"/>
      <scheme val="minor"/>
    </font>
    <font>
      <sz val="9"/>
      <name val="Calibri"/>
      <family val="2"/>
      <scheme val="minor"/>
    </font>
    <font>
      <b/>
      <i/>
      <sz val="10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sz val="6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sz val="20"/>
      <name val="Calibri"/>
      <family val="2"/>
      <scheme val="minor"/>
    </font>
    <font>
      <b/>
      <i/>
      <sz val="20"/>
      <name val="Calibri"/>
      <family val="2"/>
      <scheme val="minor"/>
    </font>
    <font>
      <b/>
      <sz val="20"/>
      <name val="Calibri"/>
      <family val="2"/>
      <scheme val="minor"/>
    </font>
    <font>
      <sz val="36"/>
      <name val="Calibri"/>
      <family val="2"/>
      <scheme val="minor"/>
    </font>
    <font>
      <sz val="22"/>
      <name val="Calibri"/>
      <family val="2"/>
      <scheme val="minor"/>
    </font>
    <font>
      <sz val="18"/>
      <name val="Calibri"/>
      <family val="2"/>
      <scheme val="minor"/>
    </font>
    <font>
      <i/>
      <sz val="12"/>
      <name val="Calibri"/>
      <family val="2"/>
      <scheme val="minor"/>
    </font>
    <font>
      <b/>
      <sz val="6"/>
      <name val="Calibri"/>
      <family val="2"/>
      <scheme val="minor"/>
    </font>
    <font>
      <sz val="16"/>
      <name val="Calibri"/>
      <family val="2"/>
      <scheme val="minor"/>
    </font>
    <font>
      <sz val="4"/>
      <name val="Calibri"/>
      <family val="2"/>
      <scheme val="minor"/>
    </font>
    <font>
      <u/>
      <sz val="10"/>
      <color theme="10"/>
      <name val="Arial"/>
      <family val="2"/>
    </font>
    <font>
      <b/>
      <i/>
      <sz val="28"/>
      <name val="Calibri"/>
      <family val="2"/>
      <scheme val="minor"/>
    </font>
    <font>
      <b/>
      <sz val="28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i/>
      <sz val="11"/>
      <color theme="1"/>
      <name val="Calibri"/>
      <family val="2"/>
    </font>
    <font>
      <i/>
      <sz val="9"/>
      <color theme="1"/>
      <name val="Calibri"/>
      <family val="2"/>
    </font>
    <font>
      <i/>
      <sz val="10"/>
      <color theme="1"/>
      <name val="Calibri"/>
      <family val="2"/>
    </font>
    <font>
      <i/>
      <sz val="10"/>
      <color rgb="FFFF0000"/>
      <name val="Calibri"/>
      <family val="2"/>
    </font>
    <font>
      <i/>
      <sz val="10"/>
      <name val="Calibri"/>
      <family val="2"/>
    </font>
    <font>
      <sz val="10"/>
      <name val="Consolas"/>
      <family val="3"/>
    </font>
    <font>
      <b/>
      <sz val="10"/>
      <name val="Arial"/>
      <family val="2"/>
    </font>
    <font>
      <sz val="12"/>
      <name val="Consolas"/>
      <family val="3"/>
    </font>
    <font>
      <sz val="28"/>
      <name val="Arial"/>
      <family val="2"/>
    </font>
    <font>
      <sz val="28"/>
      <name val="Calibri"/>
      <family val="2"/>
      <scheme val="minor"/>
    </font>
    <font>
      <sz val="14"/>
      <name val="Arial"/>
      <family val="2"/>
    </font>
    <font>
      <sz val="14"/>
      <color theme="1"/>
      <name val="Calibri"/>
      <family val="2"/>
    </font>
    <font>
      <b/>
      <sz val="12"/>
      <name val="Consolas"/>
      <family val="3"/>
    </font>
  </fonts>
  <fills count="2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C7CE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7" tint="0.59999389629810485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77111117893"/>
      </right>
      <top/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77111117893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4659260841701"/>
      </right>
      <top style="thin">
        <color theme="0" tint="-0.24994659260841701"/>
      </top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77111117893"/>
      </right>
      <top style="thin">
        <color theme="0" tint="-0.24994659260841701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77111117893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/>
      <top style="thin">
        <color theme="0" tint="-0.24994659260841701"/>
      </top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465926084170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theme="0" tint="-0.24994659260841701"/>
      </top>
      <bottom style="thin">
        <color theme="0" tint="-0.24997711111789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77111117893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4659260841701"/>
      </right>
      <top/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4659260841701"/>
      </bottom>
      <diagonal/>
    </border>
    <border>
      <left/>
      <right style="thin">
        <color theme="0" tint="-0.249977111117893"/>
      </right>
      <top/>
      <bottom style="thin">
        <color theme="0" tint="-0.24994659260841701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77111117893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77111117893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77111117893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77111117893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/>
      <bottom style="thin">
        <color theme="0" tint="-0.249977111117893"/>
      </bottom>
      <diagonal/>
    </border>
    <border>
      <left style="thin">
        <color theme="0" tint="-0.24994659260841701"/>
      </left>
      <right/>
      <top style="thin">
        <color theme="0" tint="-0.249977111117893"/>
      </top>
      <bottom/>
      <diagonal/>
    </border>
    <border diagonalUp="1" diagonalDown="1"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 style="thin">
        <color theme="0" tint="-0.24994659260841701"/>
      </diagonal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2" fillId="0" borderId="0"/>
    <xf numFmtId="0" fontId="32" fillId="0" borderId="0" applyNumberFormat="0" applyFill="0" applyBorder="0" applyAlignment="0" applyProtection="0"/>
    <xf numFmtId="0" fontId="1" fillId="0" borderId="0"/>
    <xf numFmtId="0" fontId="1" fillId="11" borderId="2" applyNumberFormat="0" applyFont="0" applyAlignment="0" applyProtection="0"/>
  </cellStyleXfs>
  <cellXfs count="506">
    <xf numFmtId="0" fontId="0" fillId="0" borderId="0" xfId="0"/>
    <xf numFmtId="0" fontId="6" fillId="0" borderId="0" xfId="3" applyFont="1" applyAlignment="1">
      <alignment horizontal="center" vertical="center"/>
    </xf>
    <xf numFmtId="49" fontId="8" fillId="0" borderId="0" xfId="3" applyNumberFormat="1" applyFont="1" applyAlignment="1">
      <alignment horizontal="center"/>
    </xf>
    <xf numFmtId="49" fontId="8" fillId="0" borderId="0" xfId="3" applyNumberFormat="1" applyFont="1"/>
    <xf numFmtId="49" fontId="5" fillId="0" borderId="0" xfId="3" applyNumberFormat="1" applyFont="1" applyAlignment="1">
      <alignment horizontal="center"/>
    </xf>
    <xf numFmtId="49" fontId="5" fillId="0" borderId="0" xfId="3" applyNumberFormat="1" applyFont="1"/>
    <xf numFmtId="49" fontId="4" fillId="0" borderId="0" xfId="3" applyNumberFormat="1" applyFont="1" applyAlignment="1">
      <alignment horizontal="right"/>
    </xf>
    <xf numFmtId="49" fontId="4" fillId="0" borderId="0" xfId="3" applyNumberFormat="1" applyFont="1"/>
    <xf numFmtId="49" fontId="5" fillId="0" borderId="0" xfId="3" applyNumberFormat="1" applyFont="1" applyAlignment="1">
      <alignment vertical="center"/>
    </xf>
    <xf numFmtId="49" fontId="18" fillId="0" borderId="0" xfId="3" applyNumberFormat="1" applyFont="1" applyAlignment="1">
      <alignment horizontal="center"/>
    </xf>
    <xf numFmtId="49" fontId="18" fillId="0" borderId="0" xfId="3" applyNumberFormat="1" applyFont="1"/>
    <xf numFmtId="49" fontId="8" fillId="0" borderId="0" xfId="3" applyNumberFormat="1" applyFont="1" applyAlignment="1">
      <alignment horizontal="left" vertical="center"/>
    </xf>
    <xf numFmtId="49" fontId="8" fillId="0" borderId="0" xfId="3" applyNumberFormat="1" applyFont="1" applyAlignment="1">
      <alignment vertical="center"/>
    </xf>
    <xf numFmtId="49" fontId="8" fillId="0" borderId="0" xfId="3" applyNumberFormat="1" applyFont="1" applyAlignment="1">
      <alignment horizontal="center" vertical="center"/>
    </xf>
    <xf numFmtId="49" fontId="8" fillId="0" borderId="0" xfId="3" applyNumberFormat="1" applyFont="1" applyAlignment="1">
      <alignment horizontal="right" vertical="center"/>
    </xf>
    <xf numFmtId="0" fontId="10" fillId="0" borderId="0" xfId="3" applyFont="1" applyAlignment="1">
      <alignment horizontal="center" vertical="center"/>
    </xf>
    <xf numFmtId="0" fontId="14" fillId="0" borderId="0" xfId="3" applyFont="1" applyAlignment="1">
      <alignment horizontal="center"/>
    </xf>
    <xf numFmtId="0" fontId="14" fillId="0" borderId="0" xfId="3" applyFont="1" applyAlignment="1">
      <alignment horizontal="right"/>
    </xf>
    <xf numFmtId="0" fontId="14" fillId="0" borderId="0" xfId="3" applyFont="1"/>
    <xf numFmtId="0" fontId="20" fillId="0" borderId="0" xfId="3" applyFont="1" applyAlignment="1">
      <alignment horizontal="center"/>
    </xf>
    <xf numFmtId="0" fontId="20" fillId="0" borderId="0" xfId="3" applyFont="1" applyAlignment="1">
      <alignment horizontal="left"/>
    </xf>
    <xf numFmtId="49" fontId="5" fillId="0" borderId="0" xfId="3" applyNumberFormat="1" applyFont="1" applyAlignment="1">
      <alignment horizontal="right"/>
    </xf>
    <xf numFmtId="0" fontId="22" fillId="0" borderId="0" xfId="3" applyFont="1" applyAlignment="1">
      <alignment horizontal="right"/>
    </xf>
    <xf numFmtId="0" fontId="23" fillId="0" borderId="0" xfId="3" applyFont="1" applyAlignment="1">
      <alignment horizontal="left"/>
    </xf>
    <xf numFmtId="0" fontId="24" fillId="0" borderId="0" xfId="3" applyFont="1" applyAlignment="1">
      <alignment horizontal="left"/>
    </xf>
    <xf numFmtId="0" fontId="22" fillId="0" borderId="0" xfId="3" applyFont="1"/>
    <xf numFmtId="0" fontId="22" fillId="0" borderId="0" xfId="3" applyFont="1" applyAlignment="1">
      <alignment horizontal="center"/>
    </xf>
    <xf numFmtId="49" fontId="6" fillId="0" borderId="0" xfId="3" applyNumberFormat="1" applyFont="1" applyAlignment="1">
      <alignment vertical="center"/>
    </xf>
    <xf numFmtId="49" fontId="15" fillId="0" borderId="0" xfId="3" applyNumberFormat="1" applyFont="1" applyAlignment="1">
      <alignment vertical="center"/>
    </xf>
    <xf numFmtId="0" fontId="25" fillId="0" borderId="0" xfId="0" applyFont="1" applyAlignment="1">
      <alignment horizontal="center" vertical="center"/>
    </xf>
    <xf numFmtId="0" fontId="8" fillId="0" borderId="0" xfId="0" applyFont="1"/>
    <xf numFmtId="0" fontId="13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49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29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22" fillId="0" borderId="0" xfId="0" applyFont="1"/>
    <xf numFmtId="0" fontId="8" fillId="0" borderId="0" xfId="3" applyFont="1" applyAlignment="1">
      <alignment vertical="center"/>
    </xf>
    <xf numFmtId="0" fontId="14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30" fillId="0" borderId="0" xfId="3" applyFont="1"/>
    <xf numFmtId="0" fontId="30" fillId="0" borderId="0" xfId="3" applyFont="1" applyAlignment="1">
      <alignment horizontal="left"/>
    </xf>
    <xf numFmtId="0" fontId="5" fillId="0" borderId="0" xfId="3" applyFont="1" applyAlignment="1">
      <alignment vertical="center"/>
    </xf>
    <xf numFmtId="0" fontId="21" fillId="0" borderId="0" xfId="3" applyFont="1" applyAlignment="1">
      <alignment vertical="center"/>
    </xf>
    <xf numFmtId="49" fontId="6" fillId="0" borderId="0" xfId="3" applyNumberFormat="1" applyFont="1" applyAlignment="1">
      <alignment horizontal="center"/>
    </xf>
    <xf numFmtId="49" fontId="6" fillId="0" borderId="0" xfId="3" applyNumberFormat="1" applyFont="1"/>
    <xf numFmtId="49" fontId="14" fillId="0" borderId="0" xfId="3" applyNumberFormat="1" applyFont="1" applyAlignment="1">
      <alignment horizontal="center"/>
    </xf>
    <xf numFmtId="0" fontId="16" fillId="0" borderId="0" xfId="3" applyFont="1"/>
    <xf numFmtId="0" fontId="14" fillId="0" borderId="0" xfId="3" applyFont="1" applyAlignment="1">
      <alignment horizontal="left"/>
    </xf>
    <xf numFmtId="164" fontId="14" fillId="7" borderId="0" xfId="3" applyNumberFormat="1" applyFont="1" applyFill="1" applyAlignment="1">
      <alignment horizontal="center" vertical="center"/>
    </xf>
    <xf numFmtId="165" fontId="14" fillId="5" borderId="0" xfId="3" applyNumberFormat="1" applyFont="1" applyFill="1" applyAlignment="1">
      <alignment horizontal="center" vertical="center"/>
    </xf>
    <xf numFmtId="169" fontId="21" fillId="0" borderId="1" xfId="3" applyNumberFormat="1" applyFont="1" applyBorder="1" applyAlignment="1">
      <alignment horizontal="center" vertical="center"/>
    </xf>
    <xf numFmtId="49" fontId="4" fillId="0" borderId="0" xfId="3" applyNumberFormat="1" applyFont="1" applyAlignment="1">
      <alignment vertical="center"/>
    </xf>
    <xf numFmtId="49" fontId="18" fillId="0" borderId="0" xfId="3" applyNumberFormat="1" applyFont="1" applyAlignment="1">
      <alignment vertical="center"/>
    </xf>
    <xf numFmtId="0" fontId="14" fillId="0" borderId="0" xfId="3" applyFont="1" applyAlignment="1">
      <alignment vertical="center"/>
    </xf>
    <xf numFmtId="49" fontId="4" fillId="0" borderId="0" xfId="3" applyNumberFormat="1" applyFont="1" applyAlignment="1">
      <alignment horizontal="left" vertical="center"/>
    </xf>
    <xf numFmtId="49" fontId="18" fillId="0" borderId="0" xfId="3" applyNumberFormat="1" applyFont="1" applyAlignment="1">
      <alignment horizontal="left" vertical="center"/>
    </xf>
    <xf numFmtId="49" fontId="5" fillId="0" borderId="0" xfId="3" applyNumberFormat="1" applyFont="1" applyAlignment="1">
      <alignment horizontal="left" vertical="center"/>
    </xf>
    <xf numFmtId="0" fontId="14" fillId="0" borderId="0" xfId="3" applyFont="1" applyAlignment="1">
      <alignment horizontal="left" vertical="center"/>
    </xf>
    <xf numFmtId="0" fontId="35" fillId="0" borderId="0" xfId="3" applyFont="1" applyAlignment="1">
      <alignment horizontal="left"/>
    </xf>
    <xf numFmtId="0" fontId="36" fillId="0" borderId="0" xfId="5" applyFont="1" applyAlignment="1">
      <alignment horizontal="left" vertical="center"/>
    </xf>
    <xf numFmtId="0" fontId="37" fillId="0" borderId="0" xfId="5" applyFont="1" applyAlignment="1">
      <alignment horizontal="center" vertical="center"/>
    </xf>
    <xf numFmtId="0" fontId="37" fillId="0" borderId="0" xfId="5" applyFont="1"/>
    <xf numFmtId="0" fontId="38" fillId="0" borderId="0" xfId="5" applyFont="1" applyAlignment="1">
      <alignment horizontal="center" vertical="center"/>
    </xf>
    <xf numFmtId="0" fontId="38" fillId="0" borderId="0" xfId="5" applyFont="1"/>
    <xf numFmtId="15" fontId="41" fillId="0" borderId="0" xfId="5" applyNumberFormat="1" applyFont="1" applyAlignment="1">
      <alignment horizontal="left" vertical="center"/>
    </xf>
    <xf numFmtId="49" fontId="21" fillId="0" borderId="4" xfId="3" applyNumberFormat="1" applyFont="1" applyBorder="1" applyAlignment="1">
      <alignment vertical="center" shrinkToFit="1"/>
    </xf>
    <xf numFmtId="49" fontId="21" fillId="0" borderId="4" xfId="3" applyNumberFormat="1" applyFont="1" applyBorder="1" applyAlignment="1">
      <alignment horizontal="center"/>
    </xf>
    <xf numFmtId="49" fontId="21" fillId="0" borderId="3" xfId="3" applyNumberFormat="1" applyFont="1" applyBorder="1" applyAlignment="1">
      <alignment vertical="center" shrinkToFit="1"/>
    </xf>
    <xf numFmtId="49" fontId="21" fillId="0" borderId="3" xfId="3" applyNumberFormat="1" applyFont="1" applyBorder="1" applyAlignment="1">
      <alignment horizontal="center" vertical="center"/>
    </xf>
    <xf numFmtId="49" fontId="6" fillId="0" borderId="3" xfId="3" applyNumberFormat="1" applyFont="1" applyBorder="1" applyAlignment="1">
      <alignment horizontal="center" vertical="center"/>
    </xf>
    <xf numFmtId="49" fontId="21" fillId="0" borderId="7" xfId="3" applyNumberFormat="1" applyFont="1" applyBorder="1" applyAlignment="1">
      <alignment horizontal="center"/>
    </xf>
    <xf numFmtId="0" fontId="8" fillId="0" borderId="4" xfId="0" applyFont="1" applyBorder="1" applyAlignment="1">
      <alignment horizontal="left" vertical="center" shrinkToFit="1"/>
    </xf>
    <xf numFmtId="49" fontId="5" fillId="0" borderId="0" xfId="3" applyNumberFormat="1" applyFont="1" applyAlignment="1">
      <alignment horizontal="center" vertical="center"/>
    </xf>
    <xf numFmtId="0" fontId="16" fillId="0" borderId="0" xfId="3" applyFont="1" applyAlignment="1">
      <alignment horizontal="left" vertical="center"/>
    </xf>
    <xf numFmtId="49" fontId="18" fillId="0" borderId="0" xfId="3" applyNumberFormat="1" applyFont="1" applyAlignment="1">
      <alignment horizontal="center" vertical="center"/>
    </xf>
    <xf numFmtId="0" fontId="16" fillId="0" borderId="0" xfId="3" applyFont="1" applyAlignment="1">
      <alignment horizontal="center" vertical="center"/>
    </xf>
    <xf numFmtId="49" fontId="6" fillId="0" borderId="0" xfId="3" applyNumberFormat="1" applyFont="1" applyAlignment="1">
      <alignment horizontal="center" vertical="center"/>
    </xf>
    <xf numFmtId="1" fontId="8" fillId="0" borderId="0" xfId="3" applyNumberFormat="1" applyFont="1" applyAlignment="1">
      <alignment horizontal="center" vertical="center"/>
    </xf>
    <xf numFmtId="49" fontId="8" fillId="6" borderId="6" xfId="3" applyNumberFormat="1" applyFont="1" applyFill="1" applyBorder="1" applyAlignment="1">
      <alignment horizontal="center" vertical="center"/>
    </xf>
    <xf numFmtId="49" fontId="21" fillId="6" borderId="8" xfId="3" applyNumberFormat="1" applyFont="1" applyFill="1" applyBorder="1" applyAlignment="1">
      <alignment horizontal="center"/>
    </xf>
    <xf numFmtId="0" fontId="14" fillId="6" borderId="6" xfId="0" applyFont="1" applyFill="1" applyBorder="1" applyAlignment="1">
      <alignment horizontal="left" vertical="center" shrinkToFit="1"/>
    </xf>
    <xf numFmtId="49" fontId="8" fillId="6" borderId="3" xfId="3" applyNumberFormat="1" applyFont="1" applyFill="1" applyBorder="1" applyAlignment="1">
      <alignment horizontal="center" vertical="center"/>
    </xf>
    <xf numFmtId="49" fontId="21" fillId="6" borderId="4" xfId="3" applyNumberFormat="1" applyFont="1" applyFill="1" applyBorder="1" applyAlignment="1">
      <alignment horizontal="center"/>
    </xf>
    <xf numFmtId="0" fontId="14" fillId="6" borderId="3" xfId="0" applyFont="1" applyFill="1" applyBorder="1" applyAlignment="1">
      <alignment horizontal="left" vertical="center" shrinkToFit="1"/>
    </xf>
    <xf numFmtId="0" fontId="15" fillId="0" borderId="0" xfId="3" applyFont="1" applyAlignment="1">
      <alignment horizontal="left" vertical="center" shrinkToFit="1"/>
    </xf>
    <xf numFmtId="0" fontId="11" fillId="0" borderId="0" xfId="0" applyFont="1" applyAlignment="1">
      <alignment horizontal="left" vertical="center" shrinkToFit="1"/>
    </xf>
    <xf numFmtId="0" fontId="8" fillId="0" borderId="0" xfId="3" applyFont="1" applyAlignment="1">
      <alignment horizontal="right"/>
    </xf>
    <xf numFmtId="0" fontId="15" fillId="0" borderId="0" xfId="3" applyFont="1" applyAlignment="1">
      <alignment horizontal="left"/>
    </xf>
    <xf numFmtId="0" fontId="8" fillId="0" borderId="0" xfId="3" applyFont="1" applyAlignment="1">
      <alignment horizontal="center"/>
    </xf>
    <xf numFmtId="0" fontId="11" fillId="0" borderId="0" xfId="3" applyFont="1" applyAlignment="1">
      <alignment horizontal="left"/>
    </xf>
    <xf numFmtId="0" fontId="8" fillId="0" borderId="0" xfId="3" applyFont="1"/>
    <xf numFmtId="49" fontId="21" fillId="6" borderId="9" xfId="3" applyNumberFormat="1" applyFont="1" applyFill="1" applyBorder="1" applyAlignment="1">
      <alignment horizontal="center"/>
    </xf>
    <xf numFmtId="49" fontId="21" fillId="6" borderId="7" xfId="3" applyNumberFormat="1" applyFont="1" applyFill="1" applyBorder="1" applyAlignment="1">
      <alignment horizontal="center"/>
    </xf>
    <xf numFmtId="49" fontId="21" fillId="6" borderId="5" xfId="3" applyNumberFormat="1" applyFont="1" applyFill="1" applyBorder="1" applyAlignment="1">
      <alignment vertical="center" shrinkToFit="1"/>
    </xf>
    <xf numFmtId="49" fontId="21" fillId="6" borderId="10" xfId="3" applyNumberFormat="1" applyFont="1" applyFill="1" applyBorder="1" applyAlignment="1">
      <alignment vertical="center" shrinkToFit="1"/>
    </xf>
    <xf numFmtId="49" fontId="45" fillId="0" borderId="3" xfId="3" applyNumberFormat="1" applyFont="1" applyBorder="1" applyAlignment="1">
      <alignment horizontal="center" vertical="center"/>
    </xf>
    <xf numFmtId="49" fontId="10" fillId="8" borderId="12" xfId="3" applyNumberFormat="1" applyFont="1" applyFill="1" applyBorder="1" applyAlignment="1">
      <alignment horizontal="center" vertical="center"/>
    </xf>
    <xf numFmtId="49" fontId="45" fillId="0" borderId="23" xfId="3" applyNumberFormat="1" applyFont="1" applyBorder="1" applyAlignment="1">
      <alignment horizontal="center" vertical="center"/>
    </xf>
    <xf numFmtId="49" fontId="45" fillId="0" borderId="24" xfId="3" applyNumberFormat="1" applyFont="1" applyBorder="1" applyAlignment="1">
      <alignment horizontal="center" vertical="center"/>
    </xf>
    <xf numFmtId="49" fontId="45" fillId="0" borderId="25" xfId="3" applyNumberFormat="1" applyFont="1" applyBorder="1" applyAlignment="1">
      <alignment horizontal="center" vertical="center"/>
    </xf>
    <xf numFmtId="49" fontId="45" fillId="0" borderId="26" xfId="3" applyNumberFormat="1" applyFont="1" applyBorder="1" applyAlignment="1">
      <alignment horizontal="center" vertical="center"/>
    </xf>
    <xf numFmtId="49" fontId="45" fillId="0" borderId="27" xfId="3" applyNumberFormat="1" applyFont="1" applyBorder="1" applyAlignment="1">
      <alignment horizontal="center" vertical="center"/>
    </xf>
    <xf numFmtId="49" fontId="10" fillId="8" borderId="22" xfId="3" applyNumberFormat="1" applyFont="1" applyFill="1" applyBorder="1" applyAlignment="1">
      <alignment horizontal="center" vertical="center"/>
    </xf>
    <xf numFmtId="49" fontId="10" fillId="3" borderId="22" xfId="3" applyNumberFormat="1" applyFont="1" applyFill="1" applyBorder="1" applyAlignment="1">
      <alignment horizontal="center" vertical="center"/>
    </xf>
    <xf numFmtId="49" fontId="9" fillId="8" borderId="22" xfId="3" applyNumberFormat="1" applyFont="1" applyFill="1" applyBorder="1" applyAlignment="1">
      <alignment vertical="center"/>
    </xf>
    <xf numFmtId="0" fontId="10" fillId="8" borderId="22" xfId="0" applyFont="1" applyFill="1" applyBorder="1" applyAlignment="1">
      <alignment horizontal="left" vertical="center"/>
    </xf>
    <xf numFmtId="49" fontId="8" fillId="6" borderId="26" xfId="3" applyNumberFormat="1" applyFont="1" applyFill="1" applyBorder="1" applyAlignment="1">
      <alignment horizontal="center" vertical="center"/>
    </xf>
    <xf numFmtId="49" fontId="21" fillId="6" borderId="29" xfId="3" applyNumberFormat="1" applyFont="1" applyFill="1" applyBorder="1" applyAlignment="1">
      <alignment horizontal="center"/>
    </xf>
    <xf numFmtId="49" fontId="21" fillId="6" borderId="30" xfId="3" applyNumberFormat="1" applyFont="1" applyFill="1" applyBorder="1" applyAlignment="1">
      <alignment horizontal="center"/>
    </xf>
    <xf numFmtId="49" fontId="21" fillId="6" borderId="31" xfId="3" applyNumberFormat="1" applyFont="1" applyFill="1" applyBorder="1" applyAlignment="1">
      <alignment vertical="center" shrinkToFit="1"/>
    </xf>
    <xf numFmtId="0" fontId="14" fillId="6" borderId="26" xfId="0" applyFont="1" applyFill="1" applyBorder="1" applyAlignment="1">
      <alignment horizontal="left" vertical="center" shrinkToFit="1"/>
    </xf>
    <xf numFmtId="0" fontId="14" fillId="17" borderId="32" xfId="0" applyFont="1" applyFill="1" applyBorder="1" applyAlignment="1">
      <alignment horizontal="center" vertical="center" shrinkToFit="1"/>
    </xf>
    <xf numFmtId="0" fontId="11" fillId="17" borderId="33" xfId="0" applyFont="1" applyFill="1" applyBorder="1" applyAlignment="1">
      <alignment vertical="center" textRotation="90"/>
    </xf>
    <xf numFmtId="49" fontId="5" fillId="8" borderId="33" xfId="3" applyNumberFormat="1" applyFont="1" applyFill="1" applyBorder="1" applyAlignment="1">
      <alignment horizontal="center" vertical="center" wrapText="1"/>
    </xf>
    <xf numFmtId="49" fontId="10" fillId="3" borderId="35" xfId="3" applyNumberFormat="1" applyFont="1" applyFill="1" applyBorder="1" applyAlignment="1">
      <alignment horizontal="center" vertical="center" wrapText="1"/>
    </xf>
    <xf numFmtId="49" fontId="10" fillId="8" borderId="36" xfId="3" applyNumberFormat="1" applyFont="1" applyFill="1" applyBorder="1" applyAlignment="1">
      <alignment horizontal="center" vertical="center"/>
    </xf>
    <xf numFmtId="49" fontId="5" fillId="8" borderId="36" xfId="3" applyNumberFormat="1" applyFont="1" applyFill="1" applyBorder="1" applyAlignment="1">
      <alignment horizontal="center" vertical="center" wrapText="1"/>
    </xf>
    <xf numFmtId="49" fontId="5" fillId="8" borderId="37" xfId="3" applyNumberFormat="1" applyFont="1" applyFill="1" applyBorder="1" applyAlignment="1">
      <alignment horizontal="center" vertical="center" wrapText="1"/>
    </xf>
    <xf numFmtId="49" fontId="45" fillId="0" borderId="39" xfId="3" applyNumberFormat="1" applyFont="1" applyBorder="1" applyAlignment="1">
      <alignment horizontal="center" vertical="center"/>
    </xf>
    <xf numFmtId="49" fontId="45" fillId="0" borderId="6" xfId="3" applyNumberFormat="1" applyFont="1" applyBorder="1" applyAlignment="1">
      <alignment horizontal="center" vertical="center"/>
    </xf>
    <xf numFmtId="49" fontId="45" fillId="0" borderId="40" xfId="3" applyNumberFormat="1" applyFont="1" applyBorder="1" applyAlignment="1">
      <alignment horizontal="center" vertical="center"/>
    </xf>
    <xf numFmtId="49" fontId="9" fillId="8" borderId="22" xfId="3" applyNumberFormat="1" applyFont="1" applyFill="1" applyBorder="1" applyAlignment="1">
      <alignment horizontal="center" vertical="center"/>
    </xf>
    <xf numFmtId="49" fontId="8" fillId="19" borderId="16" xfId="3" applyNumberFormat="1" applyFont="1" applyFill="1" applyBorder="1" applyAlignment="1">
      <alignment horizontal="center" vertical="center" shrinkToFit="1"/>
    </xf>
    <xf numFmtId="49" fontId="8" fillId="19" borderId="6" xfId="3" applyNumberFormat="1" applyFont="1" applyFill="1" applyBorder="1" applyAlignment="1">
      <alignment vertical="center" shrinkToFit="1"/>
    </xf>
    <xf numFmtId="49" fontId="8" fillId="19" borderId="18" xfId="3" applyNumberFormat="1" applyFont="1" applyFill="1" applyBorder="1" applyAlignment="1">
      <alignment horizontal="center" vertical="center" shrinkToFit="1"/>
    </xf>
    <xf numFmtId="49" fontId="8" fillId="19" borderId="3" xfId="3" applyNumberFormat="1" applyFont="1" applyFill="1" applyBorder="1" applyAlignment="1">
      <alignment vertical="center" shrinkToFit="1"/>
    </xf>
    <xf numFmtId="49" fontId="8" fillId="7" borderId="16" xfId="3" applyNumberFormat="1" applyFont="1" applyFill="1" applyBorder="1" applyAlignment="1">
      <alignment horizontal="center" vertical="center" shrinkToFit="1"/>
    </xf>
    <xf numFmtId="49" fontId="8" fillId="7" borderId="6" xfId="3" applyNumberFormat="1" applyFont="1" applyFill="1" applyBorder="1" applyAlignment="1">
      <alignment vertical="center" shrinkToFit="1"/>
    </xf>
    <xf numFmtId="49" fontId="8" fillId="7" borderId="18" xfId="3" applyNumberFormat="1" applyFont="1" applyFill="1" applyBorder="1" applyAlignment="1">
      <alignment horizontal="center" vertical="center" shrinkToFit="1"/>
    </xf>
    <xf numFmtId="49" fontId="8" fillId="7" borderId="3" xfId="3" applyNumberFormat="1" applyFont="1" applyFill="1" applyBorder="1" applyAlignment="1">
      <alignment vertical="center" shrinkToFit="1"/>
    </xf>
    <xf numFmtId="49" fontId="8" fillId="7" borderId="20" xfId="3" applyNumberFormat="1" applyFont="1" applyFill="1" applyBorder="1" applyAlignment="1">
      <alignment horizontal="center" vertical="center" shrinkToFit="1"/>
    </xf>
    <xf numFmtId="49" fontId="8" fillId="7" borderId="26" xfId="3" applyNumberFormat="1" applyFont="1" applyFill="1" applyBorder="1" applyAlignment="1">
      <alignment vertical="center" shrinkToFit="1"/>
    </xf>
    <xf numFmtId="168" fontId="8" fillId="0" borderId="17" xfId="3" applyNumberFormat="1" applyFont="1" applyBorder="1" applyAlignment="1">
      <alignment horizontal="center" vertical="center"/>
    </xf>
    <xf numFmtId="168" fontId="8" fillId="0" borderId="19" xfId="3" applyNumberFormat="1" applyFont="1" applyBorder="1" applyAlignment="1">
      <alignment horizontal="center" vertical="center"/>
    </xf>
    <xf numFmtId="168" fontId="8" fillId="0" borderId="21" xfId="3" applyNumberFormat="1" applyFont="1" applyBorder="1" applyAlignment="1">
      <alignment horizontal="center" vertical="center"/>
    </xf>
    <xf numFmtId="168" fontId="8" fillId="0" borderId="0" xfId="3" applyNumberFormat="1" applyFont="1" applyAlignment="1">
      <alignment horizontal="center" vertical="center"/>
    </xf>
    <xf numFmtId="49" fontId="21" fillId="6" borderId="42" xfId="3" applyNumberFormat="1" applyFont="1" applyFill="1" applyBorder="1" applyAlignment="1">
      <alignment horizontal="center"/>
    </xf>
    <xf numFmtId="49" fontId="21" fillId="6" borderId="42" xfId="3" applyNumberFormat="1" applyFont="1" applyFill="1" applyBorder="1" applyAlignment="1">
      <alignment vertical="center" shrinkToFit="1"/>
    </xf>
    <xf numFmtId="49" fontId="45" fillId="0" borderId="11" xfId="3" applyNumberFormat="1" applyFont="1" applyBorder="1" applyAlignment="1">
      <alignment horizontal="center" vertical="center"/>
    </xf>
    <xf numFmtId="49" fontId="21" fillId="6" borderId="41" xfId="3" applyNumberFormat="1" applyFont="1" applyFill="1" applyBorder="1" applyAlignment="1">
      <alignment horizontal="center"/>
    </xf>
    <xf numFmtId="0" fontId="14" fillId="6" borderId="11" xfId="0" applyFont="1" applyFill="1" applyBorder="1" applyAlignment="1">
      <alignment horizontal="left" vertical="center" shrinkToFit="1"/>
    </xf>
    <xf numFmtId="49" fontId="8" fillId="20" borderId="11" xfId="3" applyNumberFormat="1" applyFont="1" applyFill="1" applyBorder="1" applyAlignment="1">
      <alignment horizontal="center" vertical="center" shrinkToFit="1"/>
    </xf>
    <xf numFmtId="49" fontId="8" fillId="20" borderId="11" xfId="3" applyNumberFormat="1" applyFont="1" applyFill="1" applyBorder="1" applyAlignment="1">
      <alignment vertical="center" shrinkToFit="1"/>
    </xf>
    <xf numFmtId="49" fontId="8" fillId="6" borderId="11" xfId="3" applyNumberFormat="1" applyFont="1" applyFill="1" applyBorder="1" applyAlignment="1">
      <alignment horizontal="center" vertical="center"/>
    </xf>
    <xf numFmtId="0" fontId="14" fillId="8" borderId="32" xfId="0" applyFont="1" applyFill="1" applyBorder="1" applyAlignment="1">
      <alignment horizontal="center" vertical="center" shrinkToFit="1"/>
    </xf>
    <xf numFmtId="0" fontId="11" fillId="8" borderId="33" xfId="0" applyFont="1" applyFill="1" applyBorder="1" applyAlignment="1">
      <alignment vertical="center" textRotation="90"/>
    </xf>
    <xf numFmtId="49" fontId="21" fillId="0" borderId="18" xfId="3" applyNumberFormat="1" applyFont="1" applyBorder="1" applyAlignment="1">
      <alignment horizontal="center" vertical="center" shrinkToFit="1"/>
    </xf>
    <xf numFmtId="168" fontId="21" fillId="0" borderId="19" xfId="3" applyNumberFormat="1" applyFont="1" applyBorder="1" applyAlignment="1">
      <alignment horizontal="center" vertical="center"/>
    </xf>
    <xf numFmtId="49" fontId="21" fillId="0" borderId="20" xfId="3" applyNumberFormat="1" applyFont="1" applyBorder="1" applyAlignment="1">
      <alignment horizontal="center" vertical="center" shrinkToFit="1"/>
    </xf>
    <xf numFmtId="49" fontId="21" fillId="0" borderId="26" xfId="3" applyNumberFormat="1" applyFont="1" applyBorder="1" applyAlignment="1">
      <alignment shrinkToFit="1"/>
    </xf>
    <xf numFmtId="49" fontId="21" fillId="0" borderId="26" xfId="3" applyNumberFormat="1" applyFont="1" applyBorder="1"/>
    <xf numFmtId="49" fontId="6" fillId="0" borderId="26" xfId="3" applyNumberFormat="1" applyFont="1" applyBorder="1" applyAlignment="1">
      <alignment horizontal="center"/>
    </xf>
    <xf numFmtId="49" fontId="21" fillId="0" borderId="29" xfId="3" applyNumberFormat="1" applyFont="1" applyBorder="1" applyAlignment="1">
      <alignment horizontal="center"/>
    </xf>
    <xf numFmtId="49" fontId="21" fillId="0" borderId="30" xfId="3" applyNumberFormat="1" applyFont="1" applyBorder="1" applyAlignment="1">
      <alignment horizontal="center"/>
    </xf>
    <xf numFmtId="49" fontId="21" fillId="0" borderId="29" xfId="3" applyNumberFormat="1" applyFont="1" applyBorder="1" applyAlignment="1">
      <alignment vertical="center" shrinkToFit="1"/>
    </xf>
    <xf numFmtId="0" fontId="8" fillId="0" borderId="29" xfId="0" applyFont="1" applyBorder="1" applyAlignment="1">
      <alignment horizontal="left" vertical="center" shrinkToFit="1"/>
    </xf>
    <xf numFmtId="168" fontId="21" fillId="0" borderId="21" xfId="3" applyNumberFormat="1" applyFont="1" applyBorder="1" applyAlignment="1">
      <alignment horizontal="center" vertical="center"/>
    </xf>
    <xf numFmtId="0" fontId="10" fillId="2" borderId="0" xfId="3" applyFont="1" applyFill="1" applyAlignment="1">
      <alignment vertical="center"/>
    </xf>
    <xf numFmtId="49" fontId="10" fillId="0" borderId="0" xfId="3" applyNumberFormat="1" applyFont="1" applyAlignment="1">
      <alignment horizontal="right" vertical="center"/>
    </xf>
    <xf numFmtId="49" fontId="10" fillId="0" borderId="0" xfId="3" applyNumberFormat="1" applyFont="1" applyAlignment="1">
      <alignment horizontal="right"/>
    </xf>
    <xf numFmtId="0" fontId="37" fillId="6" borderId="0" xfId="5" applyFont="1" applyFill="1" applyAlignment="1">
      <alignment horizontal="center" vertical="center"/>
    </xf>
    <xf numFmtId="0" fontId="37" fillId="0" borderId="0" xfId="5" applyFont="1" applyAlignment="1">
      <alignment horizontal="right" vertical="center"/>
    </xf>
    <xf numFmtId="0" fontId="39" fillId="12" borderId="3" xfId="5" applyFont="1" applyFill="1" applyBorder="1" applyAlignment="1">
      <alignment horizontal="center" vertical="center"/>
    </xf>
    <xf numFmtId="0" fontId="39" fillId="12" borderId="3" xfId="5" applyFont="1" applyFill="1" applyBorder="1" applyAlignment="1">
      <alignment horizontal="left" vertical="center"/>
    </xf>
    <xf numFmtId="0" fontId="42" fillId="14" borderId="3" xfId="5" applyFont="1" applyFill="1" applyBorder="1" applyAlignment="1">
      <alignment horizontal="center" vertical="center"/>
    </xf>
    <xf numFmtId="20" fontId="42" fillId="14" borderId="3" xfId="5" applyNumberFormat="1" applyFont="1" applyFill="1" applyBorder="1" applyAlignment="1">
      <alignment horizontal="center" vertical="center"/>
    </xf>
    <xf numFmtId="0" fontId="40" fillId="15" borderId="3" xfId="6" applyFont="1" applyFill="1" applyBorder="1" applyAlignment="1">
      <alignment horizontal="center" vertical="center"/>
    </xf>
    <xf numFmtId="0" fontId="42" fillId="7" borderId="3" xfId="5" applyFont="1" applyFill="1" applyBorder="1" applyAlignment="1">
      <alignment horizontal="left" vertical="center"/>
    </xf>
    <xf numFmtId="0" fontId="42" fillId="13" borderId="3" xfId="5" applyFont="1" applyFill="1" applyBorder="1" applyAlignment="1">
      <alignment horizontal="left" vertical="center"/>
    </xf>
    <xf numFmtId="0" fontId="40" fillId="16" borderId="3" xfId="6" applyFont="1" applyFill="1" applyBorder="1" applyAlignment="1">
      <alignment horizontal="center" vertical="center"/>
    </xf>
    <xf numFmtId="0" fontId="38" fillId="0" borderId="3" xfId="5" applyFont="1" applyBorder="1" applyAlignment="1">
      <alignment horizontal="center" vertical="center"/>
    </xf>
    <xf numFmtId="0" fontId="38" fillId="6" borderId="3" xfId="5" applyFont="1" applyFill="1" applyBorder="1" applyAlignment="1">
      <alignment horizontal="center" vertical="center"/>
    </xf>
    <xf numFmtId="0" fontId="38" fillId="7" borderId="3" xfId="5" applyFont="1" applyFill="1" applyBorder="1" applyAlignment="1">
      <alignment horizontal="center" vertical="center"/>
    </xf>
    <xf numFmtId="0" fontId="38" fillId="13" borderId="3" xfId="5" applyFont="1" applyFill="1" applyBorder="1" applyAlignment="1">
      <alignment horizontal="center" vertical="center"/>
    </xf>
    <xf numFmtId="0" fontId="5" fillId="8" borderId="33" xfId="0" applyFont="1" applyFill="1" applyBorder="1" applyAlignment="1">
      <alignment horizontal="center" vertical="center" wrapText="1"/>
    </xf>
    <xf numFmtId="49" fontId="9" fillId="8" borderId="28" xfId="3" applyNumberFormat="1" applyFont="1" applyFill="1" applyBorder="1" applyAlignment="1">
      <alignment horizontal="center" vertical="center"/>
    </xf>
    <xf numFmtId="0" fontId="21" fillId="0" borderId="7" xfId="3" applyFont="1" applyBorder="1" applyAlignment="1">
      <alignment vertical="center"/>
    </xf>
    <xf numFmtId="0" fontId="21" fillId="0" borderId="5" xfId="3" applyFont="1" applyBorder="1" applyAlignment="1">
      <alignment vertical="center"/>
    </xf>
    <xf numFmtId="0" fontId="21" fillId="0" borderId="3" xfId="3" applyFont="1" applyBorder="1" applyAlignment="1">
      <alignment vertical="center"/>
    </xf>
    <xf numFmtId="0" fontId="21" fillId="0" borderId="3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164" fontId="14" fillId="7" borderId="34" xfId="3" applyNumberFormat="1" applyFont="1" applyFill="1" applyBorder="1" applyAlignment="1">
      <alignment horizontal="center" vertical="center"/>
    </xf>
    <xf numFmtId="165" fontId="14" fillId="5" borderId="34" xfId="3" applyNumberFormat="1" applyFont="1" applyFill="1" applyBorder="1" applyAlignment="1">
      <alignment horizontal="center" vertical="center"/>
    </xf>
    <xf numFmtId="0" fontId="21" fillId="0" borderId="45" xfId="3" applyFont="1" applyBorder="1" applyAlignment="1">
      <alignment vertical="center"/>
    </xf>
    <xf numFmtId="0" fontId="21" fillId="0" borderId="46" xfId="3" applyFont="1" applyBorder="1" applyAlignment="1">
      <alignment vertical="center"/>
    </xf>
    <xf numFmtId="0" fontId="21" fillId="0" borderId="44" xfId="3" applyFont="1" applyBorder="1" applyAlignment="1">
      <alignment vertical="center"/>
    </xf>
    <xf numFmtId="0" fontId="21" fillId="0" borderId="44" xfId="3" applyFont="1" applyBorder="1" applyAlignment="1">
      <alignment horizontal="center" vertical="center"/>
    </xf>
    <xf numFmtId="0" fontId="21" fillId="0" borderId="6" xfId="3" applyFont="1" applyBorder="1" applyAlignment="1">
      <alignment horizontal="center" vertical="center"/>
    </xf>
    <xf numFmtId="0" fontId="21" fillId="0" borderId="26" xfId="3" applyFont="1" applyBorder="1" applyAlignment="1">
      <alignment horizontal="center" vertical="center"/>
    </xf>
    <xf numFmtId="0" fontId="21" fillId="0" borderId="9" xfId="3" applyFont="1" applyBorder="1" applyAlignment="1">
      <alignment vertical="center"/>
    </xf>
    <xf numFmtId="0" fontId="21" fillId="0" borderId="10" xfId="3" applyFont="1" applyBorder="1" applyAlignment="1">
      <alignment vertical="center"/>
    </xf>
    <xf numFmtId="0" fontId="19" fillId="5" borderId="47" xfId="3" applyFont="1" applyFill="1" applyBorder="1" applyAlignment="1">
      <alignment horizontal="center" vertical="center"/>
    </xf>
    <xf numFmtId="0" fontId="19" fillId="5" borderId="50" xfId="3" applyFont="1" applyFill="1" applyBorder="1" applyAlignment="1">
      <alignment vertical="center"/>
    </xf>
    <xf numFmtId="164" fontId="14" fillId="21" borderId="0" xfId="3" applyNumberFormat="1" applyFont="1" applyFill="1" applyAlignment="1">
      <alignment horizontal="center" vertical="center"/>
    </xf>
    <xf numFmtId="164" fontId="14" fillId="21" borderId="34" xfId="3" applyNumberFormat="1" applyFont="1" applyFill="1" applyBorder="1" applyAlignment="1">
      <alignment horizontal="center" vertical="center"/>
    </xf>
    <xf numFmtId="164" fontId="14" fillId="22" borderId="0" xfId="3" applyNumberFormat="1" applyFont="1" applyFill="1" applyAlignment="1">
      <alignment horizontal="center" vertical="center"/>
    </xf>
    <xf numFmtId="164" fontId="14" fillId="22" borderId="34" xfId="3" applyNumberFormat="1" applyFont="1" applyFill="1" applyBorder="1" applyAlignment="1">
      <alignment horizontal="center" vertical="center"/>
    </xf>
    <xf numFmtId="164" fontId="14" fillId="17" borderId="0" xfId="3" applyNumberFormat="1" applyFont="1" applyFill="1" applyAlignment="1">
      <alignment horizontal="center" vertical="center"/>
    </xf>
    <xf numFmtId="164" fontId="14" fillId="17" borderId="34" xfId="3" applyNumberFormat="1" applyFont="1" applyFill="1" applyBorder="1" applyAlignment="1">
      <alignment horizontal="center" vertical="center"/>
    </xf>
    <xf numFmtId="164" fontId="14" fillId="19" borderId="0" xfId="3" applyNumberFormat="1" applyFont="1" applyFill="1" applyAlignment="1">
      <alignment horizontal="center" vertical="center"/>
    </xf>
    <xf numFmtId="164" fontId="14" fillId="19" borderId="34" xfId="3" applyNumberFormat="1" applyFont="1" applyFill="1" applyBorder="1" applyAlignment="1">
      <alignment horizontal="center" vertical="center"/>
    </xf>
    <xf numFmtId="164" fontId="14" fillId="8" borderId="0" xfId="3" applyNumberFormat="1" applyFont="1" applyFill="1" applyAlignment="1">
      <alignment horizontal="center" vertical="center"/>
    </xf>
    <xf numFmtId="164" fontId="14" fillId="8" borderId="34" xfId="3" applyNumberFormat="1" applyFont="1" applyFill="1" applyBorder="1" applyAlignment="1">
      <alignment horizontal="center" vertical="center"/>
    </xf>
    <xf numFmtId="164" fontId="14" fillId="23" borderId="0" xfId="3" applyNumberFormat="1" applyFont="1" applyFill="1" applyAlignment="1">
      <alignment horizontal="center" vertical="center"/>
    </xf>
    <xf numFmtId="164" fontId="14" fillId="23" borderId="34" xfId="3" applyNumberFormat="1" applyFont="1" applyFill="1" applyBorder="1" applyAlignment="1">
      <alignment horizontal="center" vertical="center"/>
    </xf>
    <xf numFmtId="164" fontId="14" fillId="23" borderId="22" xfId="3" applyNumberFormat="1" applyFont="1" applyFill="1" applyBorder="1" applyAlignment="1">
      <alignment horizontal="center" vertical="center"/>
    </xf>
    <xf numFmtId="164" fontId="14" fillId="15" borderId="0" xfId="3" applyNumberFormat="1" applyFont="1" applyFill="1" applyAlignment="1">
      <alignment horizontal="center" vertical="center"/>
    </xf>
    <xf numFmtId="164" fontId="14" fillId="15" borderId="34" xfId="3" applyNumberFormat="1" applyFont="1" applyFill="1" applyBorder="1" applyAlignment="1">
      <alignment horizontal="center" vertical="center"/>
    </xf>
    <xf numFmtId="164" fontId="14" fillId="10" borderId="0" xfId="3" applyNumberFormat="1" applyFont="1" applyFill="1" applyAlignment="1">
      <alignment horizontal="center" vertical="center"/>
    </xf>
    <xf numFmtId="164" fontId="14" fillId="10" borderId="34" xfId="3" applyNumberFormat="1" applyFont="1" applyFill="1" applyBorder="1" applyAlignment="1">
      <alignment horizontal="center" vertical="center"/>
    </xf>
    <xf numFmtId="164" fontId="14" fillId="13" borderId="0" xfId="3" applyNumberFormat="1" applyFont="1" applyFill="1" applyAlignment="1">
      <alignment horizontal="center" vertical="center"/>
    </xf>
    <xf numFmtId="164" fontId="14" fillId="13" borderId="34" xfId="3" applyNumberFormat="1" applyFont="1" applyFill="1" applyBorder="1" applyAlignment="1">
      <alignment horizontal="center" vertical="center"/>
    </xf>
    <xf numFmtId="166" fontId="14" fillId="24" borderId="0" xfId="3" applyNumberFormat="1" applyFont="1" applyFill="1" applyAlignment="1">
      <alignment horizontal="center" vertical="center"/>
    </xf>
    <xf numFmtId="166" fontId="14" fillId="24" borderId="34" xfId="3" applyNumberFormat="1" applyFont="1" applyFill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167" fontId="47" fillId="9" borderId="51" xfId="0" quotePrefix="1" applyNumberFormat="1" applyFont="1" applyFill="1" applyBorder="1" applyAlignment="1">
      <alignment horizontal="right" vertical="center"/>
    </xf>
    <xf numFmtId="0" fontId="47" fillId="9" borderId="52" xfId="0" applyFont="1" applyFill="1" applyBorder="1" applyAlignment="1">
      <alignment horizontal="center" vertical="center"/>
    </xf>
    <xf numFmtId="167" fontId="47" fillId="9" borderId="54" xfId="0" quotePrefix="1" applyNumberFormat="1" applyFont="1" applyFill="1" applyBorder="1" applyAlignment="1">
      <alignment horizontal="right" vertical="center"/>
    </xf>
    <xf numFmtId="0" fontId="47" fillId="9" borderId="0" xfId="0" applyFont="1" applyFill="1" applyAlignment="1">
      <alignment horizontal="center" vertical="center"/>
    </xf>
    <xf numFmtId="49" fontId="47" fillId="9" borderId="56" xfId="0" applyNumberFormat="1" applyFont="1" applyFill="1" applyBorder="1" applyAlignment="1">
      <alignment horizontal="right" vertical="center"/>
    </xf>
    <xf numFmtId="0" fontId="47" fillId="9" borderId="57" xfId="0" applyFont="1" applyFill="1" applyBorder="1" applyAlignment="1">
      <alignment horizontal="center" vertical="center"/>
    </xf>
    <xf numFmtId="167" fontId="47" fillId="9" borderId="54" xfId="0" applyNumberFormat="1" applyFont="1" applyFill="1" applyBorder="1" applyAlignment="1">
      <alignment horizontal="right" vertical="center"/>
    </xf>
    <xf numFmtId="49" fontId="47" fillId="9" borderId="54" xfId="0" applyNumberFormat="1" applyFont="1" applyFill="1" applyBorder="1" applyAlignment="1">
      <alignment horizontal="right" vertical="center"/>
    </xf>
    <xf numFmtId="167" fontId="47" fillId="9" borderId="51" xfId="0" applyNumberFormat="1" applyFont="1" applyFill="1" applyBorder="1" applyAlignment="1">
      <alignment horizontal="right" vertical="center"/>
    </xf>
    <xf numFmtId="49" fontId="47" fillId="7" borderId="51" xfId="0" applyNumberFormat="1" applyFont="1" applyFill="1" applyBorder="1" applyAlignment="1">
      <alignment horizontal="right" vertical="center"/>
    </xf>
    <xf numFmtId="0" fontId="47" fillId="7" borderId="52" xfId="0" applyFont="1" applyFill="1" applyBorder="1" applyAlignment="1">
      <alignment horizontal="center" vertical="center"/>
    </xf>
    <xf numFmtId="49" fontId="47" fillId="7" borderId="54" xfId="0" applyNumberFormat="1" applyFont="1" applyFill="1" applyBorder="1" applyAlignment="1">
      <alignment horizontal="right" vertical="center"/>
    </xf>
    <xf numFmtId="0" fontId="47" fillId="7" borderId="0" xfId="0" applyFont="1" applyFill="1" applyAlignment="1">
      <alignment horizontal="center" vertical="center"/>
    </xf>
    <xf numFmtId="0" fontId="47" fillId="7" borderId="56" xfId="0" applyFont="1" applyFill="1" applyBorder="1" applyAlignment="1">
      <alignment horizontal="right" vertical="center"/>
    </xf>
    <xf numFmtId="0" fontId="47" fillId="7" borderId="57" xfId="0" applyFont="1" applyFill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7" fillId="0" borderId="0" xfId="0" applyFont="1" applyAlignment="1">
      <alignment horizontal="left" vertical="center"/>
    </xf>
    <xf numFmtId="49" fontId="47" fillId="0" borderId="0" xfId="0" applyNumberFormat="1" applyFont="1" applyAlignment="1">
      <alignment horizontal="right" vertical="center"/>
    </xf>
    <xf numFmtId="0" fontId="47" fillId="0" borderId="0" xfId="0" applyFont="1" applyAlignment="1">
      <alignment horizontal="center" vertical="center"/>
    </xf>
    <xf numFmtId="0" fontId="47" fillId="0" borderId="0" xfId="0" applyFont="1" applyAlignment="1">
      <alignment horizontal="right" vertical="center"/>
    </xf>
    <xf numFmtId="0" fontId="47" fillId="9" borderId="49" xfId="0" applyFont="1" applyFill="1" applyBorder="1" applyAlignment="1">
      <alignment horizontal="right" vertical="center"/>
    </xf>
    <xf numFmtId="0" fontId="47" fillId="9" borderId="48" xfId="0" applyFont="1" applyFill="1" applyBorder="1" applyAlignment="1">
      <alignment horizontal="center" vertical="center"/>
    </xf>
    <xf numFmtId="0" fontId="47" fillId="9" borderId="51" xfId="0" applyFont="1" applyFill="1" applyBorder="1" applyAlignment="1">
      <alignment horizontal="right" vertical="center"/>
    </xf>
    <xf numFmtId="0" fontId="47" fillId="9" borderId="54" xfId="0" applyFont="1" applyFill="1" applyBorder="1" applyAlignment="1">
      <alignment horizontal="right" vertical="center"/>
    </xf>
    <xf numFmtId="49" fontId="47" fillId="9" borderId="51" xfId="0" applyNumberFormat="1" applyFont="1" applyFill="1" applyBorder="1" applyAlignment="1">
      <alignment horizontal="right" vertical="center"/>
    </xf>
    <xf numFmtId="49" fontId="47" fillId="9" borderId="49" xfId="0" applyNumberFormat="1" applyFont="1" applyFill="1" applyBorder="1" applyAlignment="1">
      <alignment horizontal="right" vertical="center"/>
    </xf>
    <xf numFmtId="0" fontId="47" fillId="7" borderId="49" xfId="0" applyFont="1" applyFill="1" applyBorder="1" applyAlignment="1">
      <alignment horizontal="right" vertical="center"/>
    </xf>
    <xf numFmtId="0" fontId="47" fillId="7" borderId="48" xfId="0" applyFont="1" applyFill="1" applyBorder="1" applyAlignment="1">
      <alignment horizontal="center" vertical="center"/>
    </xf>
    <xf numFmtId="49" fontId="47" fillId="7" borderId="49" xfId="0" applyNumberFormat="1" applyFont="1" applyFill="1" applyBorder="1" applyAlignment="1">
      <alignment horizontal="right" vertical="center"/>
    </xf>
    <xf numFmtId="49" fontId="47" fillId="0" borderId="0" xfId="0" applyNumberFormat="1" applyFont="1" applyAlignment="1">
      <alignment horizontal="left"/>
    </xf>
    <xf numFmtId="0" fontId="47" fillId="0" borderId="0" xfId="0" applyFont="1" applyAlignment="1">
      <alignment horizontal="center"/>
    </xf>
    <xf numFmtId="0" fontId="47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49" fillId="0" borderId="0" xfId="3" applyFont="1" applyAlignment="1">
      <alignment vertical="center"/>
    </xf>
    <xf numFmtId="0" fontId="51" fillId="6" borderId="0" xfId="5" applyFont="1" applyFill="1" applyAlignment="1">
      <alignment horizontal="center" vertical="center"/>
    </xf>
    <xf numFmtId="49" fontId="7" fillId="0" borderId="0" xfId="3" applyNumberFormat="1" applyFont="1" applyAlignment="1">
      <alignment vertical="center"/>
    </xf>
    <xf numFmtId="49" fontId="11" fillId="0" borderId="0" xfId="3" applyNumberFormat="1" applyFont="1" applyAlignment="1">
      <alignment horizontal="right" vertical="center"/>
    </xf>
    <xf numFmtId="1" fontId="45" fillId="0" borderId="39" xfId="3" applyNumberFormat="1" applyFont="1" applyBorder="1" applyAlignment="1">
      <alignment horizontal="right" vertical="center"/>
    </xf>
    <xf numFmtId="1" fontId="45" fillId="0" borderId="23" xfId="3" applyNumberFormat="1" applyFont="1" applyBorder="1" applyAlignment="1">
      <alignment horizontal="right" vertical="center"/>
    </xf>
    <xf numFmtId="1" fontId="45" fillId="0" borderId="25" xfId="3" applyNumberFormat="1" applyFont="1" applyBorder="1" applyAlignment="1">
      <alignment horizontal="right" vertical="center"/>
    </xf>
    <xf numFmtId="1" fontId="45" fillId="0" borderId="41" xfId="3" applyNumberFormat="1" applyFont="1" applyBorder="1" applyAlignment="1">
      <alignment horizontal="right" vertical="center"/>
    </xf>
    <xf numFmtId="0" fontId="14" fillId="0" borderId="0" xfId="3" applyFont="1" applyAlignment="1">
      <alignment horizontal="right" vertical="center"/>
    </xf>
    <xf numFmtId="49" fontId="6" fillId="0" borderId="0" xfId="3" applyNumberFormat="1" applyFont="1" applyAlignment="1">
      <alignment horizontal="right" vertical="center"/>
    </xf>
    <xf numFmtId="49" fontId="18" fillId="0" borderId="0" xfId="3" applyNumberFormat="1" applyFont="1" applyAlignment="1">
      <alignment horizontal="right" vertical="center"/>
    </xf>
    <xf numFmtId="49" fontId="5" fillId="0" borderId="0" xfId="3" applyNumberFormat="1" applyFont="1" applyAlignment="1">
      <alignment horizontal="right" vertical="center"/>
    </xf>
    <xf numFmtId="49" fontId="6" fillId="0" borderId="0" xfId="3" applyNumberFormat="1" applyFont="1" applyAlignment="1">
      <alignment horizontal="left" vertical="center"/>
    </xf>
    <xf numFmtId="1" fontId="45" fillId="0" borderId="40" xfId="3" applyNumberFormat="1" applyFont="1" applyBorder="1" applyAlignment="1">
      <alignment horizontal="left" vertical="center"/>
    </xf>
    <xf numFmtId="1" fontId="45" fillId="0" borderId="24" xfId="3" applyNumberFormat="1" applyFont="1" applyBorder="1" applyAlignment="1">
      <alignment horizontal="left" vertical="center"/>
    </xf>
    <xf numFmtId="1" fontId="45" fillId="0" borderId="27" xfId="3" applyNumberFormat="1" applyFont="1" applyBorder="1" applyAlignment="1">
      <alignment horizontal="left" vertical="center"/>
    </xf>
    <xf numFmtId="1" fontId="45" fillId="0" borderId="43" xfId="3" applyNumberFormat="1" applyFont="1" applyBorder="1" applyAlignment="1">
      <alignment horizontal="left" vertical="center"/>
    </xf>
    <xf numFmtId="0" fontId="40" fillId="17" borderId="3" xfId="6" applyFont="1" applyFill="1" applyBorder="1" applyAlignment="1">
      <alignment horizontal="center" vertical="center"/>
    </xf>
    <xf numFmtId="49" fontId="8" fillId="26" borderId="11" xfId="3" applyNumberFormat="1" applyFont="1" applyFill="1" applyBorder="1" applyAlignment="1">
      <alignment horizontal="center" vertical="center" shrinkToFit="1"/>
    </xf>
    <xf numFmtId="49" fontId="8" fillId="26" borderId="11" xfId="3" applyNumberFormat="1" applyFont="1" applyFill="1" applyBorder="1" applyAlignment="1">
      <alignment vertical="center" shrinkToFit="1"/>
    </xf>
    <xf numFmtId="0" fontId="27" fillId="22" borderId="60" xfId="0" applyFont="1" applyFill="1" applyBorder="1" applyAlignment="1">
      <alignment horizontal="center" vertical="center"/>
    </xf>
    <xf numFmtId="0" fontId="28" fillId="22" borderId="60" xfId="0" applyFont="1" applyFill="1" applyBorder="1" applyAlignment="1">
      <alignment horizontal="center" vertical="center"/>
    </xf>
    <xf numFmtId="0" fontId="6" fillId="22" borderId="60" xfId="0" applyFont="1" applyFill="1" applyBorder="1" applyAlignment="1">
      <alignment horizontal="center" vertical="center"/>
    </xf>
    <xf numFmtId="0" fontId="6" fillId="22" borderId="61" xfId="0" applyFont="1" applyFill="1" applyBorder="1" applyAlignment="1">
      <alignment horizontal="center" vertical="center"/>
    </xf>
    <xf numFmtId="0" fontId="28" fillId="8" borderId="60" xfId="0" applyFont="1" applyFill="1" applyBorder="1" applyAlignment="1">
      <alignment horizontal="center" vertical="center"/>
    </xf>
    <xf numFmtId="0" fontId="6" fillId="8" borderId="61" xfId="0" applyFont="1" applyFill="1" applyBorder="1" applyAlignment="1">
      <alignment horizontal="center" vertical="center"/>
    </xf>
    <xf numFmtId="0" fontId="8" fillId="17" borderId="60" xfId="0" applyFont="1" applyFill="1" applyBorder="1" applyAlignment="1">
      <alignment horizontal="center" vertical="center"/>
    </xf>
    <xf numFmtId="0" fontId="28" fillId="17" borderId="60" xfId="0" applyFont="1" applyFill="1" applyBorder="1" applyAlignment="1">
      <alignment horizontal="center" vertical="center"/>
    </xf>
    <xf numFmtId="0" fontId="6" fillId="17" borderId="61" xfId="0" applyFont="1" applyFill="1" applyBorder="1" applyAlignment="1">
      <alignment horizontal="center" vertical="center"/>
    </xf>
    <xf numFmtId="0" fontId="8" fillId="19" borderId="60" xfId="0" applyFont="1" applyFill="1" applyBorder="1" applyAlignment="1">
      <alignment horizontal="center" vertical="center"/>
    </xf>
    <xf numFmtId="0" fontId="28" fillId="19" borderId="60" xfId="0" applyFont="1" applyFill="1" applyBorder="1" applyAlignment="1">
      <alignment horizontal="center" vertical="center"/>
    </xf>
    <xf numFmtId="0" fontId="6" fillId="19" borderId="61" xfId="0" applyFont="1" applyFill="1" applyBorder="1" applyAlignment="1">
      <alignment horizontal="center" vertical="center"/>
    </xf>
    <xf numFmtId="0" fontId="28" fillId="20" borderId="60" xfId="0" applyFont="1" applyFill="1" applyBorder="1" applyAlignment="1">
      <alignment horizontal="center" vertical="center"/>
    </xf>
    <xf numFmtId="0" fontId="28" fillId="20" borderId="61" xfId="0" applyFont="1" applyFill="1" applyBorder="1" applyAlignment="1">
      <alignment horizontal="center" vertical="center"/>
    </xf>
    <xf numFmtId="0" fontId="13" fillId="26" borderId="47" xfId="0" applyFont="1" applyFill="1" applyBorder="1" applyAlignment="1">
      <alignment horizontal="center" vertical="center"/>
    </xf>
    <xf numFmtId="0" fontId="27" fillId="21" borderId="60" xfId="0" applyFont="1" applyFill="1" applyBorder="1" applyAlignment="1">
      <alignment horizontal="center" vertical="center"/>
    </xf>
    <xf numFmtId="0" fontId="28" fillId="21" borderId="60" xfId="0" applyFont="1" applyFill="1" applyBorder="1" applyAlignment="1">
      <alignment horizontal="center" vertical="center"/>
    </xf>
    <xf numFmtId="0" fontId="6" fillId="21" borderId="60" xfId="0" applyFont="1" applyFill="1" applyBorder="1" applyAlignment="1">
      <alignment horizontal="center" vertical="center"/>
    </xf>
    <xf numFmtId="0" fontId="6" fillId="21" borderId="61" xfId="0" applyFont="1" applyFill="1" applyBorder="1" applyAlignment="1">
      <alignment horizontal="center" vertical="center"/>
    </xf>
    <xf numFmtId="0" fontId="6" fillId="22" borderId="62" xfId="3" applyFont="1" applyFill="1" applyBorder="1" applyAlignment="1">
      <alignment horizontal="center" vertical="center"/>
    </xf>
    <xf numFmtId="0" fontId="19" fillId="22" borderId="62" xfId="3" applyFont="1" applyFill="1" applyBorder="1" applyAlignment="1">
      <alignment horizontal="center" vertical="center"/>
    </xf>
    <xf numFmtId="0" fontId="17" fillId="22" borderId="54" xfId="0" applyFont="1" applyFill="1" applyBorder="1" applyAlignment="1">
      <alignment horizontal="center" vertical="center"/>
    </xf>
    <xf numFmtId="0" fontId="6" fillId="22" borderId="63" xfId="3" applyFont="1" applyFill="1" applyBorder="1" applyAlignment="1">
      <alignment horizontal="center" vertical="center"/>
    </xf>
    <xf numFmtId="0" fontId="6" fillId="21" borderId="62" xfId="3" applyFont="1" applyFill="1" applyBorder="1" applyAlignment="1">
      <alignment horizontal="center" vertical="center"/>
    </xf>
    <xf numFmtId="0" fontId="19" fillId="21" borderId="62" xfId="3" applyFont="1" applyFill="1" applyBorder="1" applyAlignment="1">
      <alignment horizontal="center" vertical="center" wrapText="1"/>
    </xf>
    <xf numFmtId="0" fontId="28" fillId="21" borderId="62" xfId="3" applyFont="1" applyFill="1" applyBorder="1" applyAlignment="1">
      <alignment horizontal="center" vertical="center"/>
    </xf>
    <xf numFmtId="0" fontId="17" fillId="21" borderId="54" xfId="0" applyFont="1" applyFill="1" applyBorder="1" applyAlignment="1">
      <alignment horizontal="center" vertical="center"/>
    </xf>
    <xf numFmtId="0" fontId="6" fillId="21" borderId="63" xfId="3" applyFont="1" applyFill="1" applyBorder="1" applyAlignment="1">
      <alignment horizontal="center" vertical="center"/>
    </xf>
    <xf numFmtId="0" fontId="6" fillId="8" borderId="62" xfId="3" applyFont="1" applyFill="1" applyBorder="1" applyAlignment="1">
      <alignment horizontal="center" vertical="center"/>
    </xf>
    <xf numFmtId="0" fontId="19" fillId="8" borderId="62" xfId="3" applyFont="1" applyFill="1" applyBorder="1" applyAlignment="1">
      <alignment horizontal="center" vertical="center" wrapText="1"/>
    </xf>
    <xf numFmtId="9" fontId="19" fillId="8" borderId="62" xfId="1" applyFont="1" applyFill="1" applyBorder="1" applyAlignment="1">
      <alignment horizontal="center" vertical="center"/>
    </xf>
    <xf numFmtId="0" fontId="28" fillId="8" borderId="62" xfId="3" applyFont="1" applyFill="1" applyBorder="1" applyAlignment="1">
      <alignment horizontal="center" vertical="center"/>
    </xf>
    <xf numFmtId="0" fontId="17" fillId="8" borderId="54" xfId="0" applyFont="1" applyFill="1" applyBorder="1" applyAlignment="1">
      <alignment horizontal="center" vertical="center"/>
    </xf>
    <xf numFmtId="0" fontId="6" fillId="8" borderId="63" xfId="3" applyFont="1" applyFill="1" applyBorder="1" applyAlignment="1">
      <alignment horizontal="center" vertical="center"/>
    </xf>
    <xf numFmtId="0" fontId="6" fillId="17" borderId="62" xfId="3" applyFont="1" applyFill="1" applyBorder="1" applyAlignment="1">
      <alignment horizontal="center" vertical="center"/>
    </xf>
    <xf numFmtId="0" fontId="19" fillId="17" borderId="62" xfId="3" applyFont="1" applyFill="1" applyBorder="1" applyAlignment="1">
      <alignment horizontal="center" vertical="center" wrapText="1"/>
    </xf>
    <xf numFmtId="0" fontId="19" fillId="17" borderId="62" xfId="3" applyFont="1" applyFill="1" applyBorder="1" applyAlignment="1">
      <alignment horizontal="center" vertical="center"/>
    </xf>
    <xf numFmtId="0" fontId="21" fillId="17" borderId="62" xfId="3" applyFont="1" applyFill="1" applyBorder="1" applyAlignment="1">
      <alignment horizontal="center" vertical="center"/>
    </xf>
    <xf numFmtId="0" fontId="17" fillId="17" borderId="54" xfId="0" applyFont="1" applyFill="1" applyBorder="1" applyAlignment="1">
      <alignment horizontal="center" vertical="center"/>
    </xf>
    <xf numFmtId="0" fontId="6" fillId="17" borderId="63" xfId="3" applyFont="1" applyFill="1" applyBorder="1" applyAlignment="1">
      <alignment horizontal="center" vertical="center"/>
    </xf>
    <xf numFmtId="0" fontId="6" fillId="19" borderId="62" xfId="3" applyFont="1" applyFill="1" applyBorder="1" applyAlignment="1">
      <alignment horizontal="center" vertical="center"/>
    </xf>
    <xf numFmtId="0" fontId="19" fillId="19" borderId="62" xfId="3" applyFont="1" applyFill="1" applyBorder="1" applyAlignment="1">
      <alignment horizontal="center" vertical="center" wrapText="1"/>
    </xf>
    <xf numFmtId="0" fontId="17" fillId="19" borderId="54" xfId="0" applyFont="1" applyFill="1" applyBorder="1" applyAlignment="1">
      <alignment horizontal="center" vertical="center"/>
    </xf>
    <xf numFmtId="0" fontId="6" fillId="19" borderId="63" xfId="3" applyFont="1" applyFill="1" applyBorder="1" applyAlignment="1">
      <alignment horizontal="center" vertical="center"/>
    </xf>
    <xf numFmtId="49" fontId="21" fillId="25" borderId="64" xfId="3" applyNumberFormat="1" applyFont="1" applyFill="1" applyBorder="1" applyAlignment="1">
      <alignment horizontal="center" vertical="center"/>
    </xf>
    <xf numFmtId="49" fontId="21" fillId="22" borderId="54" xfId="3" applyNumberFormat="1" applyFont="1" applyFill="1" applyBorder="1" applyAlignment="1">
      <alignment horizontal="right" vertical="center"/>
    </xf>
    <xf numFmtId="49" fontId="21" fillId="22" borderId="65" xfId="3" applyNumberFormat="1" applyFont="1" applyFill="1" applyBorder="1" applyAlignment="1">
      <alignment horizontal="right" vertical="center"/>
    </xf>
    <xf numFmtId="49" fontId="21" fillId="21" borderId="54" xfId="3" applyNumberFormat="1" applyFont="1" applyFill="1" applyBorder="1" applyAlignment="1">
      <alignment horizontal="right" vertical="center"/>
    </xf>
    <xf numFmtId="49" fontId="21" fillId="21" borderId="65" xfId="3" applyNumberFormat="1" applyFont="1" applyFill="1" applyBorder="1" applyAlignment="1">
      <alignment horizontal="right" vertical="center"/>
    </xf>
    <xf numFmtId="49" fontId="21" fillId="8" borderId="54" xfId="3" applyNumberFormat="1" applyFont="1" applyFill="1" applyBorder="1" applyAlignment="1">
      <alignment horizontal="right" vertical="center"/>
    </xf>
    <xf numFmtId="49" fontId="21" fillId="8" borderId="65" xfId="3" applyNumberFormat="1" applyFont="1" applyFill="1" applyBorder="1" applyAlignment="1">
      <alignment horizontal="right" vertical="center"/>
    </xf>
    <xf numFmtId="49" fontId="21" fillId="17" borderId="54" xfId="3" applyNumberFormat="1" applyFont="1" applyFill="1" applyBorder="1" applyAlignment="1">
      <alignment horizontal="right" vertical="center"/>
    </xf>
    <xf numFmtId="49" fontId="21" fillId="17" borderId="65" xfId="3" applyNumberFormat="1" applyFont="1" applyFill="1" applyBorder="1" applyAlignment="1">
      <alignment horizontal="right" vertical="center"/>
    </xf>
    <xf numFmtId="49" fontId="21" fillId="19" borderId="54" xfId="3" applyNumberFormat="1" applyFont="1" applyFill="1" applyBorder="1" applyAlignment="1">
      <alignment horizontal="right" vertical="center"/>
    </xf>
    <xf numFmtId="49" fontId="21" fillId="19" borderId="65" xfId="3" applyNumberFormat="1" applyFont="1" applyFill="1" applyBorder="1" applyAlignment="1">
      <alignment horizontal="right" vertical="center"/>
    </xf>
    <xf numFmtId="0" fontId="21" fillId="23" borderId="66" xfId="3" applyFont="1" applyFill="1" applyBorder="1" applyAlignment="1">
      <alignment horizontal="center" vertical="center"/>
    </xf>
    <xf numFmtId="0" fontId="19" fillId="23" borderId="62" xfId="3" applyFont="1" applyFill="1" applyBorder="1" applyAlignment="1">
      <alignment horizontal="center" vertical="center"/>
    </xf>
    <xf numFmtId="0" fontId="21" fillId="23" borderId="62" xfId="3" applyFont="1" applyFill="1" applyBorder="1" applyAlignment="1">
      <alignment horizontal="center" vertical="center"/>
    </xf>
    <xf numFmtId="0" fontId="17" fillId="23" borderId="62" xfId="3" applyFont="1" applyFill="1" applyBorder="1" applyAlignment="1">
      <alignment horizontal="center" vertical="center" shrinkToFit="1"/>
    </xf>
    <xf numFmtId="0" fontId="12" fillId="23" borderId="62" xfId="3" applyFont="1" applyFill="1" applyBorder="1" applyAlignment="1">
      <alignment horizontal="center" vertical="center"/>
    </xf>
    <xf numFmtId="0" fontId="12" fillId="23" borderId="63" xfId="3" applyFont="1" applyFill="1" applyBorder="1" applyAlignment="1">
      <alignment horizontal="center" vertical="center"/>
    </xf>
    <xf numFmtId="0" fontId="21" fillId="15" borderId="62" xfId="3" applyFont="1" applyFill="1" applyBorder="1" applyAlignment="1">
      <alignment horizontal="center" vertical="center"/>
    </xf>
    <xf numFmtId="0" fontId="19" fillId="15" borderId="62" xfId="3" applyFont="1" applyFill="1" applyBorder="1" applyAlignment="1">
      <alignment horizontal="center" vertical="center"/>
    </xf>
    <xf numFmtId="0" fontId="12" fillId="15" borderId="62" xfId="3" applyFont="1" applyFill="1" applyBorder="1" applyAlignment="1">
      <alignment horizontal="center" vertical="center"/>
    </xf>
    <xf numFmtId="0" fontId="17" fillId="15" borderId="62" xfId="3" applyFont="1" applyFill="1" applyBorder="1" applyAlignment="1">
      <alignment horizontal="center" vertical="center" shrinkToFit="1"/>
    </xf>
    <xf numFmtId="0" fontId="12" fillId="15" borderId="63" xfId="3" applyFont="1" applyFill="1" applyBorder="1" applyAlignment="1">
      <alignment horizontal="center" vertical="center"/>
    </xf>
    <xf numFmtId="0" fontId="21" fillId="7" borderId="62" xfId="3" applyFont="1" applyFill="1" applyBorder="1" applyAlignment="1">
      <alignment horizontal="center" vertical="center"/>
    </xf>
    <xf numFmtId="0" fontId="19" fillId="7" borderId="62" xfId="3" applyFont="1" applyFill="1" applyBorder="1" applyAlignment="1">
      <alignment horizontal="center" vertical="center"/>
    </xf>
    <xf numFmtId="9" fontId="19" fillId="7" borderId="62" xfId="1" applyFont="1" applyFill="1" applyBorder="1" applyAlignment="1">
      <alignment horizontal="center" vertical="center"/>
    </xf>
    <xf numFmtId="0" fontId="17" fillId="7" borderId="62" xfId="3" applyFont="1" applyFill="1" applyBorder="1" applyAlignment="1">
      <alignment horizontal="center" vertical="center" shrinkToFit="1"/>
    </xf>
    <xf numFmtId="0" fontId="21" fillId="7" borderId="63" xfId="3" applyFont="1" applyFill="1" applyBorder="1" applyAlignment="1">
      <alignment horizontal="center" vertical="center"/>
    </xf>
    <xf numFmtId="0" fontId="21" fillId="10" borderId="62" xfId="3" applyFont="1" applyFill="1" applyBorder="1" applyAlignment="1">
      <alignment horizontal="center" vertical="center"/>
    </xf>
    <xf numFmtId="0" fontId="19" fillId="10" borderId="62" xfId="3" applyFont="1" applyFill="1" applyBorder="1" applyAlignment="1">
      <alignment horizontal="center" vertical="center"/>
    </xf>
    <xf numFmtId="0" fontId="12" fillId="10" borderId="62" xfId="3" applyFont="1" applyFill="1" applyBorder="1" applyAlignment="1">
      <alignment horizontal="center" vertical="center"/>
    </xf>
    <xf numFmtId="0" fontId="17" fillId="10" borderId="62" xfId="3" applyFont="1" applyFill="1" applyBorder="1" applyAlignment="1">
      <alignment horizontal="center" vertical="center" shrinkToFit="1"/>
    </xf>
    <xf numFmtId="0" fontId="12" fillId="10" borderId="63" xfId="3" applyFont="1" applyFill="1" applyBorder="1" applyAlignment="1">
      <alignment horizontal="center" vertical="center"/>
    </xf>
    <xf numFmtId="0" fontId="21" fillId="13" borderId="62" xfId="3" applyFont="1" applyFill="1" applyBorder="1" applyAlignment="1">
      <alignment horizontal="center" vertical="center"/>
    </xf>
    <xf numFmtId="0" fontId="19" fillId="13" borderId="62" xfId="3" applyFont="1" applyFill="1" applyBorder="1" applyAlignment="1">
      <alignment horizontal="center" vertical="center"/>
    </xf>
    <xf numFmtId="0" fontId="17" fillId="13" borderId="62" xfId="3" applyFont="1" applyFill="1" applyBorder="1" applyAlignment="1">
      <alignment horizontal="center" vertical="center" shrinkToFit="1"/>
    </xf>
    <xf numFmtId="0" fontId="12" fillId="13" borderId="62" xfId="3" applyFont="1" applyFill="1" applyBorder="1" applyAlignment="1">
      <alignment horizontal="center" vertical="center"/>
    </xf>
    <xf numFmtId="0" fontId="12" fillId="13" borderId="63" xfId="3" applyFont="1" applyFill="1" applyBorder="1" applyAlignment="1">
      <alignment horizontal="center" vertical="center"/>
    </xf>
    <xf numFmtId="0" fontId="21" fillId="5" borderId="62" xfId="3" applyFont="1" applyFill="1" applyBorder="1" applyAlignment="1">
      <alignment horizontal="center" vertical="center"/>
    </xf>
    <xf numFmtId="0" fontId="19" fillId="5" borderId="62" xfId="3" applyFont="1" applyFill="1" applyBorder="1" applyAlignment="1">
      <alignment horizontal="center" vertical="center"/>
    </xf>
    <xf numFmtId="0" fontId="17" fillId="5" borderId="54" xfId="0" applyFont="1" applyFill="1" applyBorder="1" applyAlignment="1">
      <alignment horizontal="center" vertical="center"/>
    </xf>
    <xf numFmtId="0" fontId="17" fillId="5" borderId="63" xfId="3" applyFont="1" applyFill="1" applyBorder="1" applyAlignment="1">
      <alignment horizontal="center" vertical="center"/>
    </xf>
    <xf numFmtId="0" fontId="21" fillId="24" borderId="62" xfId="3" applyFont="1" applyFill="1" applyBorder="1" applyAlignment="1">
      <alignment horizontal="center" vertical="center"/>
    </xf>
    <xf numFmtId="0" fontId="19" fillId="24" borderId="62" xfId="3" applyFont="1" applyFill="1" applyBorder="1" applyAlignment="1">
      <alignment horizontal="center" vertical="center"/>
    </xf>
    <xf numFmtId="0" fontId="17" fillId="24" borderId="62" xfId="3" applyFont="1" applyFill="1" applyBorder="1" applyAlignment="1">
      <alignment horizontal="center" vertical="center"/>
    </xf>
    <xf numFmtId="0" fontId="21" fillId="24" borderId="63" xfId="3" applyFont="1" applyFill="1" applyBorder="1" applyAlignment="1">
      <alignment horizontal="center" vertical="center"/>
    </xf>
    <xf numFmtId="49" fontId="21" fillId="21" borderId="64" xfId="3" applyNumberFormat="1" applyFont="1" applyFill="1" applyBorder="1" applyAlignment="1">
      <alignment horizontal="center" vertical="center"/>
    </xf>
    <xf numFmtId="49" fontId="21" fillId="23" borderId="54" xfId="3" applyNumberFormat="1" applyFont="1" applyFill="1" applyBorder="1" applyAlignment="1">
      <alignment horizontal="right" vertical="center"/>
    </xf>
    <xf numFmtId="49" fontId="21" fillId="23" borderId="65" xfId="3" applyNumberFormat="1" applyFont="1" applyFill="1" applyBorder="1" applyAlignment="1">
      <alignment horizontal="right" vertical="center"/>
    </xf>
    <xf numFmtId="49" fontId="21" fillId="15" borderId="54" xfId="3" applyNumberFormat="1" applyFont="1" applyFill="1" applyBorder="1" applyAlignment="1">
      <alignment horizontal="right" vertical="center"/>
    </xf>
    <xf numFmtId="49" fontId="21" fillId="15" borderId="65" xfId="3" applyNumberFormat="1" applyFont="1" applyFill="1" applyBorder="1" applyAlignment="1">
      <alignment horizontal="right" vertical="center"/>
    </xf>
    <xf numFmtId="49" fontId="21" fillId="7" borderId="54" xfId="3" applyNumberFormat="1" applyFont="1" applyFill="1" applyBorder="1" applyAlignment="1">
      <alignment horizontal="right" vertical="center"/>
    </xf>
    <xf numFmtId="49" fontId="21" fillId="7" borderId="65" xfId="3" applyNumberFormat="1" applyFont="1" applyFill="1" applyBorder="1" applyAlignment="1">
      <alignment horizontal="right" vertical="center"/>
    </xf>
    <xf numFmtId="49" fontId="21" fillId="10" borderId="54" xfId="3" applyNumberFormat="1" applyFont="1" applyFill="1" applyBorder="1" applyAlignment="1">
      <alignment horizontal="right" vertical="center"/>
    </xf>
    <xf numFmtId="49" fontId="21" fillId="10" borderId="65" xfId="3" applyNumberFormat="1" applyFont="1" applyFill="1" applyBorder="1" applyAlignment="1">
      <alignment horizontal="right" vertical="center"/>
    </xf>
    <xf numFmtId="49" fontId="21" fillId="13" borderId="54" xfId="3" applyNumberFormat="1" applyFont="1" applyFill="1" applyBorder="1" applyAlignment="1">
      <alignment horizontal="right" vertical="center"/>
    </xf>
    <xf numFmtId="49" fontId="21" fillId="13" borderId="65" xfId="3" applyNumberFormat="1" applyFont="1" applyFill="1" applyBorder="1" applyAlignment="1">
      <alignment horizontal="right" vertical="center"/>
    </xf>
    <xf numFmtId="49" fontId="21" fillId="5" borderId="54" xfId="3" applyNumberFormat="1" applyFont="1" applyFill="1" applyBorder="1" applyAlignment="1">
      <alignment horizontal="right" vertical="center"/>
    </xf>
    <xf numFmtId="49" fontId="21" fillId="5" borderId="65" xfId="3" applyNumberFormat="1" applyFont="1" applyFill="1" applyBorder="1" applyAlignment="1">
      <alignment horizontal="right" vertical="center"/>
    </xf>
    <xf numFmtId="49" fontId="21" fillId="24" borderId="54" xfId="3" applyNumberFormat="1" applyFont="1" applyFill="1" applyBorder="1" applyAlignment="1">
      <alignment horizontal="right" vertical="center"/>
    </xf>
    <xf numFmtId="49" fontId="21" fillId="24" borderId="65" xfId="3" applyNumberFormat="1" applyFont="1" applyFill="1" applyBorder="1" applyAlignment="1">
      <alignment horizontal="right" vertical="center"/>
    </xf>
    <xf numFmtId="0" fontId="19" fillId="5" borderId="47" xfId="3" applyFont="1" applyFill="1" applyBorder="1" applyAlignment="1">
      <alignment vertical="center" wrapText="1"/>
    </xf>
    <xf numFmtId="0" fontId="19" fillId="5" borderId="49" xfId="3" applyFont="1" applyFill="1" applyBorder="1" applyAlignment="1">
      <alignment vertical="center" wrapText="1"/>
    </xf>
    <xf numFmtId="0" fontId="19" fillId="5" borderId="50" xfId="3" applyFont="1" applyFill="1" applyBorder="1" applyAlignment="1">
      <alignment horizontal="center" vertical="center" wrapText="1"/>
    </xf>
    <xf numFmtId="49" fontId="5" fillId="22" borderId="37" xfId="3" applyNumberFormat="1" applyFont="1" applyFill="1" applyBorder="1" applyAlignment="1">
      <alignment horizontal="center" vertical="center" wrapText="1"/>
    </xf>
    <xf numFmtId="49" fontId="5" fillId="27" borderId="33" xfId="3" applyNumberFormat="1" applyFont="1" applyFill="1" applyBorder="1" applyAlignment="1">
      <alignment horizontal="center" vertical="center" wrapText="1"/>
    </xf>
    <xf numFmtId="49" fontId="5" fillId="26" borderId="36" xfId="3" applyNumberFormat="1" applyFont="1" applyFill="1" applyBorder="1" applyAlignment="1">
      <alignment horizontal="center" vertical="center" wrapText="1"/>
    </xf>
    <xf numFmtId="49" fontId="6" fillId="22" borderId="6" xfId="3" applyNumberFormat="1" applyFont="1" applyFill="1" applyBorder="1" applyAlignment="1">
      <alignment horizontal="center" vertical="center"/>
    </xf>
    <xf numFmtId="49" fontId="6" fillId="27" borderId="6" xfId="3" applyNumberFormat="1" applyFont="1" applyFill="1" applyBorder="1" applyAlignment="1">
      <alignment horizontal="center" vertical="center"/>
    </xf>
    <xf numFmtId="49" fontId="6" fillId="27" borderId="3" xfId="3" applyNumberFormat="1" applyFont="1" applyFill="1" applyBorder="1" applyAlignment="1">
      <alignment horizontal="center" vertical="center"/>
    </xf>
    <xf numFmtId="49" fontId="6" fillId="27" borderId="26" xfId="2" applyNumberFormat="1" applyFont="1" applyFill="1" applyBorder="1" applyAlignment="1">
      <alignment horizontal="center" vertical="center"/>
    </xf>
    <xf numFmtId="49" fontId="6" fillId="27" borderId="11" xfId="2" applyNumberFormat="1" applyFont="1" applyFill="1" applyBorder="1" applyAlignment="1">
      <alignment horizontal="center" vertical="center"/>
    </xf>
    <xf numFmtId="49" fontId="6" fillId="26" borderId="6" xfId="3" applyNumberFormat="1" applyFont="1" applyFill="1" applyBorder="1" applyAlignment="1">
      <alignment horizontal="center" vertical="center"/>
    </xf>
    <xf numFmtId="49" fontId="6" fillId="26" borderId="3" xfId="3" applyNumberFormat="1" applyFont="1" applyFill="1" applyBorder="1" applyAlignment="1">
      <alignment horizontal="center" vertical="center"/>
    </xf>
    <xf numFmtId="49" fontId="6" fillId="26" borderId="26" xfId="3" applyNumberFormat="1" applyFont="1" applyFill="1" applyBorder="1" applyAlignment="1">
      <alignment horizontal="center" vertical="center"/>
    </xf>
    <xf numFmtId="49" fontId="6" fillId="26" borderId="11" xfId="3" applyNumberFormat="1" applyFont="1" applyFill="1" applyBorder="1" applyAlignment="1">
      <alignment horizontal="center" vertical="center"/>
    </xf>
    <xf numFmtId="49" fontId="12" fillId="20" borderId="16" xfId="3" applyNumberFormat="1" applyFont="1" applyFill="1" applyBorder="1" applyAlignment="1">
      <alignment horizontal="center" vertical="center" shrinkToFit="1"/>
    </xf>
    <xf numFmtId="49" fontId="12" fillId="20" borderId="6" xfId="3" applyNumberFormat="1" applyFont="1" applyFill="1" applyBorder="1" applyAlignment="1">
      <alignment vertical="center" shrinkToFit="1"/>
    </xf>
    <xf numFmtId="49" fontId="12" fillId="20" borderId="6" xfId="3" applyNumberFormat="1" applyFont="1" applyFill="1" applyBorder="1" applyAlignment="1">
      <alignment horizontal="center" vertical="center"/>
    </xf>
    <xf numFmtId="49" fontId="28" fillId="20" borderId="6" xfId="3" applyNumberFormat="1" applyFont="1" applyFill="1" applyBorder="1" applyAlignment="1">
      <alignment horizontal="center" vertical="center"/>
    </xf>
    <xf numFmtId="49" fontId="12" fillId="20" borderId="8" xfId="3" applyNumberFormat="1" applyFont="1" applyFill="1" applyBorder="1" applyAlignment="1">
      <alignment horizontal="center"/>
    </xf>
    <xf numFmtId="49" fontId="12" fillId="20" borderId="9" xfId="3" applyNumberFormat="1" applyFont="1" applyFill="1" applyBorder="1" applyAlignment="1">
      <alignment horizontal="center"/>
    </xf>
    <xf numFmtId="49" fontId="12" fillId="20" borderId="8" xfId="3" applyNumberFormat="1" applyFont="1" applyFill="1" applyBorder="1" applyAlignment="1">
      <alignment vertical="center" shrinkToFit="1"/>
    </xf>
    <xf numFmtId="0" fontId="16" fillId="20" borderId="8" xfId="0" applyFont="1" applyFill="1" applyBorder="1" applyAlignment="1">
      <alignment horizontal="left" vertical="center" shrinkToFit="1"/>
    </xf>
    <xf numFmtId="168" fontId="12" fillId="20" borderId="17" xfId="3" applyNumberFormat="1" applyFont="1" applyFill="1" applyBorder="1" applyAlignment="1">
      <alignment horizontal="center" vertical="center"/>
    </xf>
    <xf numFmtId="49" fontId="6" fillId="20" borderId="67" xfId="2" applyNumberFormat="1" applyFont="1" applyFill="1" applyBorder="1" applyAlignment="1">
      <alignment horizontal="center" vertical="center"/>
    </xf>
    <xf numFmtId="49" fontId="19" fillId="8" borderId="37" xfId="3" applyNumberFormat="1" applyFont="1" applyFill="1" applyBorder="1" applyAlignment="1">
      <alignment horizontal="left" vertical="center"/>
    </xf>
    <xf numFmtId="0" fontId="19" fillId="8" borderId="34" xfId="0" applyFont="1" applyFill="1" applyBorder="1" applyAlignment="1">
      <alignment horizontal="left" vertical="center"/>
    </xf>
    <xf numFmtId="0" fontId="33" fillId="0" borderId="0" xfId="3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vertical="center"/>
    </xf>
    <xf numFmtId="49" fontId="10" fillId="8" borderId="28" xfId="3" applyNumberFormat="1" applyFont="1" applyFill="1" applyBorder="1" applyAlignment="1">
      <alignment horizontal="center" vertical="center" textRotation="90"/>
    </xf>
    <xf numFmtId="0" fontId="6" fillId="8" borderId="38" xfId="0" applyFont="1" applyFill="1" applyBorder="1" applyAlignment="1">
      <alignment horizontal="center" vertical="center" textRotation="90"/>
    </xf>
    <xf numFmtId="49" fontId="9" fillId="8" borderId="12" xfId="3" applyNumberFormat="1" applyFont="1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170" fontId="10" fillId="22" borderId="0" xfId="3" applyNumberFormat="1" applyFont="1" applyFill="1" applyAlignment="1">
      <alignment horizontal="center" vertical="center"/>
    </xf>
    <xf numFmtId="170" fontId="0" fillId="22" borderId="0" xfId="0" applyNumberFormat="1" applyFill="1" applyAlignment="1">
      <alignment horizontal="center" vertical="center"/>
    </xf>
    <xf numFmtId="0" fontId="7" fillId="25" borderId="0" xfId="3" applyFont="1" applyFill="1" applyAlignment="1">
      <alignment vertical="center"/>
    </xf>
    <xf numFmtId="0" fontId="0" fillId="25" borderId="0" xfId="0" applyFill="1" applyAlignment="1">
      <alignment vertical="center"/>
    </xf>
    <xf numFmtId="0" fontId="33" fillId="0" borderId="57" xfId="0" applyFont="1" applyBorder="1" applyAlignment="1">
      <alignment horizontal="center" vertical="center" shrinkToFit="1"/>
    </xf>
    <xf numFmtId="0" fontId="48" fillId="0" borderId="57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 shrinkToFit="1"/>
    </xf>
    <xf numFmtId="0" fontId="48" fillId="0" borderId="0" xfId="0" applyFont="1" applyAlignment="1">
      <alignment horizontal="center" vertical="center" shrinkToFit="1"/>
    </xf>
    <xf numFmtId="0" fontId="27" fillId="20" borderId="59" xfId="0" applyFont="1" applyFill="1" applyBorder="1" applyAlignment="1">
      <alignment horizontal="center" vertical="center"/>
    </xf>
    <xf numFmtId="0" fontId="8" fillId="20" borderId="60" xfId="0" applyFont="1" applyFill="1" applyBorder="1" applyAlignment="1">
      <alignment horizontal="center" vertical="center"/>
    </xf>
    <xf numFmtId="0" fontId="27" fillId="22" borderId="59" xfId="0" applyFont="1" applyFill="1" applyBorder="1" applyAlignment="1">
      <alignment horizontal="center" vertical="center"/>
    </xf>
    <xf numFmtId="0" fontId="0" fillId="22" borderId="60" xfId="0" applyFill="1" applyBorder="1" applyAlignment="1">
      <alignment horizontal="center" vertical="center"/>
    </xf>
    <xf numFmtId="0" fontId="27" fillId="21" borderId="59" xfId="0" applyFont="1" applyFill="1" applyBorder="1" applyAlignment="1">
      <alignment horizontal="center" vertical="center"/>
    </xf>
    <xf numFmtId="0" fontId="0" fillId="21" borderId="60" xfId="0" applyFill="1" applyBorder="1" applyAlignment="1">
      <alignment horizontal="center" vertical="center"/>
    </xf>
    <xf numFmtId="0" fontId="27" fillId="8" borderId="59" xfId="0" applyFont="1" applyFill="1" applyBorder="1" applyAlignment="1">
      <alignment horizontal="center" vertical="center"/>
    </xf>
    <xf numFmtId="0" fontId="8" fillId="8" borderId="60" xfId="0" applyFont="1" applyFill="1" applyBorder="1" applyAlignment="1">
      <alignment horizontal="center" vertical="center"/>
    </xf>
    <xf numFmtId="0" fontId="27" fillId="17" borderId="59" xfId="0" applyFont="1" applyFill="1" applyBorder="1" applyAlignment="1">
      <alignment horizontal="center" vertical="center"/>
    </xf>
    <xf numFmtId="0" fontId="8" fillId="17" borderId="60" xfId="0" applyFont="1" applyFill="1" applyBorder="1" applyAlignment="1">
      <alignment horizontal="center" vertical="center"/>
    </xf>
    <xf numFmtId="0" fontId="27" fillId="19" borderId="59" xfId="0" applyFont="1" applyFill="1" applyBorder="1" applyAlignment="1">
      <alignment horizontal="center" vertical="center"/>
    </xf>
    <xf numFmtId="0" fontId="8" fillId="19" borderId="60" xfId="0" applyFont="1" applyFill="1" applyBorder="1" applyAlignment="1">
      <alignment horizontal="center" vertical="center"/>
    </xf>
    <xf numFmtId="0" fontId="48" fillId="0" borderId="0" xfId="0" applyFont="1" applyAlignment="1">
      <alignment horizontal="left" vertical="center" shrinkToFit="1"/>
    </xf>
    <xf numFmtId="0" fontId="19" fillId="5" borderId="49" xfId="3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/>
    </xf>
    <xf numFmtId="0" fontId="13" fillId="25" borderId="0" xfId="3" applyFont="1" applyFill="1" applyAlignment="1">
      <alignment horizontal="left"/>
    </xf>
    <xf numFmtId="0" fontId="50" fillId="0" borderId="0" xfId="0" applyFont="1"/>
    <xf numFmtId="0" fontId="34" fillId="0" borderId="0" xfId="0" applyFont="1" applyAlignment="1">
      <alignment horizontal="left" vertical="center" shrinkToFit="1"/>
    </xf>
    <xf numFmtId="49" fontId="9" fillId="17" borderId="12" xfId="3" applyNumberFormat="1" applyFont="1" applyFill="1" applyBorder="1" applyAlignment="1">
      <alignment horizontal="left" vertical="center"/>
    </xf>
    <xf numFmtId="0" fontId="0" fillId="17" borderId="22" xfId="0" applyFill="1" applyBorder="1" applyAlignment="1">
      <alignment horizontal="left" vertical="center"/>
    </xf>
    <xf numFmtId="49" fontId="10" fillId="8" borderId="12" xfId="3" applyNumberFormat="1" applyFont="1" applyFill="1" applyBorder="1" applyAlignment="1">
      <alignment horizontal="center" vertical="center"/>
    </xf>
    <xf numFmtId="0" fontId="46" fillId="8" borderId="22" xfId="0" applyFont="1" applyFill="1" applyBorder="1" applyAlignment="1">
      <alignment horizontal="center" vertical="center"/>
    </xf>
    <xf numFmtId="0" fontId="46" fillId="8" borderId="13" xfId="0" applyFont="1" applyFill="1" applyBorder="1" applyAlignment="1">
      <alignment horizontal="center" vertical="center"/>
    </xf>
    <xf numFmtId="49" fontId="11" fillId="17" borderId="12" xfId="3" applyNumberFormat="1" applyFont="1" applyFill="1" applyBorder="1" applyAlignment="1">
      <alignment horizontal="center" textRotation="90"/>
    </xf>
    <xf numFmtId="0" fontId="2" fillId="17" borderId="14" xfId="0" applyFont="1" applyFill="1" applyBorder="1" applyAlignment="1">
      <alignment horizontal="center"/>
    </xf>
    <xf numFmtId="49" fontId="11" fillId="18" borderId="13" xfId="3" applyNumberFormat="1" applyFont="1" applyFill="1" applyBorder="1" applyAlignment="1">
      <alignment horizontal="center" textRotation="90"/>
    </xf>
    <xf numFmtId="0" fontId="2" fillId="18" borderId="15" xfId="0" applyFont="1" applyFill="1" applyBorder="1" applyAlignment="1">
      <alignment horizontal="center"/>
    </xf>
    <xf numFmtId="49" fontId="9" fillId="18" borderId="22" xfId="3" applyNumberFormat="1" applyFont="1" applyFill="1" applyBorder="1" applyAlignment="1">
      <alignment horizontal="center" vertical="center" textRotation="90"/>
    </xf>
    <xf numFmtId="0" fontId="0" fillId="18" borderId="34" xfId="0" applyFill="1" applyBorder="1" applyAlignment="1">
      <alignment horizontal="center" vertical="center"/>
    </xf>
    <xf numFmtId="0" fontId="0" fillId="0" borderId="48" xfId="0" applyBorder="1" applyAlignment="1">
      <alignment vertical="center"/>
    </xf>
    <xf numFmtId="49" fontId="9" fillId="0" borderId="52" xfId="0" applyNumberFormat="1" applyFont="1" applyBorder="1" applyAlignment="1">
      <alignment horizontal="left" vertical="center"/>
    </xf>
    <xf numFmtId="0" fontId="0" fillId="0" borderId="52" xfId="0" applyBorder="1" applyAlignment="1">
      <alignment vertical="center"/>
    </xf>
    <xf numFmtId="0" fontId="9" fillId="0" borderId="52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49" fontId="9" fillId="0" borderId="48" xfId="0" applyNumberFormat="1" applyFont="1" applyFill="1" applyBorder="1" applyAlignment="1">
      <alignment horizontal="left" vertical="center"/>
    </xf>
    <xf numFmtId="0" fontId="9" fillId="0" borderId="48" xfId="0" applyFont="1" applyFill="1" applyBorder="1" applyAlignment="1">
      <alignment horizontal="center" vertical="center"/>
    </xf>
    <xf numFmtId="0" fontId="9" fillId="0" borderId="48" xfId="0" applyFont="1" applyFill="1" applyBorder="1" applyAlignment="1">
      <alignment horizontal="right" vertical="center"/>
    </xf>
    <xf numFmtId="0" fontId="26" fillId="0" borderId="0" xfId="0" applyFont="1" applyFill="1" applyAlignment="1">
      <alignment horizontal="center" vertical="center"/>
    </xf>
    <xf numFmtId="0" fontId="0" fillId="5" borderId="48" xfId="0" applyFill="1" applyBorder="1" applyAlignment="1">
      <alignment vertical="center"/>
    </xf>
    <xf numFmtId="0" fontId="0" fillId="15" borderId="48" xfId="0" applyFill="1" applyBorder="1" applyAlignment="1">
      <alignment vertical="center"/>
    </xf>
    <xf numFmtId="49" fontId="9" fillId="5" borderId="49" xfId="0" applyNumberFormat="1" applyFont="1" applyFill="1" applyBorder="1" applyAlignment="1">
      <alignment horizontal="left" vertical="center"/>
    </xf>
    <xf numFmtId="0" fontId="0" fillId="5" borderId="50" xfId="0" applyFill="1" applyBorder="1" applyAlignment="1">
      <alignment vertical="center"/>
    </xf>
    <xf numFmtId="0" fontId="9" fillId="15" borderId="49" xfId="0" applyFont="1" applyFill="1" applyBorder="1" applyAlignment="1">
      <alignment horizontal="left" vertical="center"/>
    </xf>
    <xf numFmtId="0" fontId="0" fillId="15" borderId="50" xfId="0" applyFill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9" fillId="16" borderId="47" xfId="0" applyFont="1" applyFill="1" applyBorder="1" applyAlignment="1">
      <alignment horizontal="center" vertical="center"/>
    </xf>
    <xf numFmtId="49" fontId="9" fillId="16" borderId="49" xfId="0" applyNumberFormat="1" applyFont="1" applyFill="1" applyBorder="1" applyAlignment="1">
      <alignment horizontal="left" vertical="center"/>
    </xf>
    <xf numFmtId="0" fontId="0" fillId="0" borderId="50" xfId="0" applyBorder="1" applyAlignment="1">
      <alignment vertical="center"/>
    </xf>
    <xf numFmtId="0" fontId="6" fillId="26" borderId="47" xfId="0" applyFont="1" applyFill="1" applyBorder="1" applyAlignment="1">
      <alignment horizontal="center" vertical="center"/>
    </xf>
    <xf numFmtId="0" fontId="6" fillId="27" borderId="47" xfId="0" applyFont="1" applyFill="1" applyBorder="1" applyAlignment="1">
      <alignment horizontal="center" vertical="center"/>
    </xf>
    <xf numFmtId="0" fontId="10" fillId="22" borderId="47" xfId="0" applyFont="1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47" fillId="9" borderId="53" xfId="0" applyFont="1" applyFill="1" applyBorder="1" applyAlignment="1">
      <alignment horizontal="center" vertical="center"/>
    </xf>
    <xf numFmtId="0" fontId="47" fillId="9" borderId="55" xfId="0" applyFont="1" applyFill="1" applyBorder="1" applyAlignment="1">
      <alignment horizontal="center" vertical="center"/>
    </xf>
    <xf numFmtId="0" fontId="47" fillId="9" borderId="58" xfId="0" applyFont="1" applyFill="1" applyBorder="1" applyAlignment="1">
      <alignment horizontal="center" vertical="center"/>
    </xf>
    <xf numFmtId="0" fontId="47" fillId="9" borderId="50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7" fillId="7" borderId="53" xfId="0" applyFont="1" applyFill="1" applyBorder="1" applyAlignment="1">
      <alignment horizontal="center" vertical="center"/>
    </xf>
    <xf numFmtId="0" fontId="47" fillId="7" borderId="55" xfId="0" applyFont="1" applyFill="1" applyBorder="1" applyAlignment="1">
      <alignment horizontal="center" vertical="center"/>
    </xf>
    <xf numFmtId="0" fontId="47" fillId="7" borderId="58" xfId="0" applyFont="1" applyFill="1" applyBorder="1" applyAlignment="1">
      <alignment horizontal="center" vertical="center"/>
    </xf>
    <xf numFmtId="0" fontId="47" fillId="7" borderId="50" xfId="0" applyFont="1" applyFill="1" applyBorder="1" applyAlignment="1">
      <alignment horizontal="center" vertical="center"/>
    </xf>
    <xf numFmtId="0" fontId="52" fillId="22" borderId="58" xfId="0" applyFont="1" applyFill="1" applyBorder="1" applyAlignment="1">
      <alignment horizontal="center" vertical="center"/>
    </xf>
  </cellXfs>
  <cellStyles count="7">
    <cellStyle name="Link 2" xfId="4" xr:uid="{BD992044-8EE1-4A2A-AD35-CCDF6140FB0D}"/>
    <cellStyle name="Notiz 2" xfId="6" xr:uid="{F75402F4-6779-4563-926C-CCC915F852C3}"/>
    <cellStyle name="Prozent" xfId="1" builtinId="5"/>
    <cellStyle name="Schlecht" xfId="2" builtinId="27"/>
    <cellStyle name="Standard" xfId="0" builtinId="0"/>
    <cellStyle name="Standard 2" xfId="3" xr:uid="{00000000-0005-0000-0000-000005000000}"/>
    <cellStyle name="Standard 3" xfId="5" xr:uid="{E971B391-6E33-492D-A329-20161802692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99"/>
      <color rgb="FFFFFF99"/>
      <color rgb="FF99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146050</xdr:rowOff>
    </xdr:from>
    <xdr:to>
      <xdr:col>1</xdr:col>
      <xdr:colOff>279400</xdr:colOff>
      <xdr:row>11</xdr:row>
      <xdr:rowOff>31750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859EF88D-AF06-4131-85CF-D5BD8465293F}"/>
            </a:ext>
          </a:extLst>
        </xdr:cNvPr>
        <xdr:cNvSpPr>
          <a:spLocks noChangeArrowheads="1"/>
        </xdr:cNvSpPr>
      </xdr:nvSpPr>
      <xdr:spPr bwMode="auto">
        <a:xfrm>
          <a:off x="38101" y="1974850"/>
          <a:ext cx="1339849" cy="476250"/>
        </a:xfrm>
        <a:prstGeom prst="wedgeEllipseCallout">
          <a:avLst>
            <a:gd name="adj1" fmla="val 44944"/>
            <a:gd name="adj2" fmla="val -20048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CH" sz="800" b="0" i="0" baseline="0">
              <a:effectLst/>
              <a:latin typeface="+mn-lt"/>
              <a:ea typeface="+mn-ea"/>
              <a:cs typeface="+mn-cs"/>
            </a:rPr>
            <a:t>2 Zeichen</a:t>
          </a:r>
        </a:p>
        <a:p>
          <a:pPr algn="l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z.B.  </a:t>
          </a:r>
          <a:r>
            <a:rPr lang="de-CH" sz="800" b="1" i="0" u="none" strike="noStrike" baseline="0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rj</a:t>
          </a:r>
          <a:r>
            <a:rPr lang="de-CH" sz="800" b="0" i="0" u="none" strike="noStrike" baseline="0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 für KCRJ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7117-3E06-4B1C-8607-A07F3EF09EEC}">
  <dimension ref="A1:M55"/>
  <sheetViews>
    <sheetView zoomScale="85" zoomScaleNormal="85" workbookViewId="0">
      <selection activeCell="N5" sqref="N5"/>
    </sheetView>
  </sheetViews>
  <sheetFormatPr baseColWidth="10" defaultColWidth="11.54296875" defaultRowHeight="15.5" x14ac:dyDescent="0.35"/>
  <cols>
    <col min="1" max="1" width="24.7265625" style="276" customWidth="1"/>
    <col min="2" max="2" width="10.6328125" style="33" customWidth="1"/>
    <col min="3" max="3" width="12.6328125" style="33" customWidth="1"/>
    <col min="4" max="4" width="3.7265625" style="30" customWidth="1"/>
    <col min="5" max="5" width="5.6328125" style="35" customWidth="1"/>
    <col min="6" max="6" width="2.26953125" style="36" customWidth="1"/>
    <col min="7" max="7" width="3.6328125" style="500" customWidth="1"/>
    <col min="8" max="8" width="3.7265625" style="37" customWidth="1"/>
    <col min="9" max="9" width="5.6328125" style="34" customWidth="1"/>
    <col min="10" max="10" width="2.26953125" style="36" customWidth="1"/>
    <col min="11" max="11" width="3.6328125" style="276" customWidth="1"/>
    <col min="12" max="12" width="6.7265625" style="30" bestFit="1" customWidth="1"/>
    <col min="13" max="16384" width="11.54296875" style="30"/>
  </cols>
  <sheetData>
    <row r="1" spans="1:12" s="53" customFormat="1" ht="46" x14ac:dyDescent="0.6">
      <c r="A1" s="441" t="s">
        <v>119</v>
      </c>
      <c r="B1" s="442"/>
      <c r="C1" s="442"/>
      <c r="D1" s="442"/>
      <c r="E1" s="442"/>
      <c r="F1" s="442"/>
      <c r="G1" s="442"/>
      <c r="H1" s="442"/>
      <c r="I1" s="439">
        <v>2026</v>
      </c>
      <c r="J1" s="440"/>
      <c r="K1" s="440"/>
      <c r="L1" s="29"/>
    </row>
    <row r="2" spans="1:12" s="31" customFormat="1" ht="24" customHeight="1" x14ac:dyDescent="0.25">
      <c r="A2" s="489" t="s">
        <v>118</v>
      </c>
      <c r="B2" s="489" t="s">
        <v>23</v>
      </c>
      <c r="C2" s="489" t="s">
        <v>24</v>
      </c>
      <c r="E2" s="490" t="s">
        <v>48</v>
      </c>
      <c r="F2" s="472"/>
      <c r="G2" s="472"/>
      <c r="H2" s="472"/>
      <c r="I2" s="472"/>
      <c r="J2" s="472"/>
      <c r="K2" s="491"/>
      <c r="L2" s="32"/>
    </row>
    <row r="3" spans="1:12" s="477" customFormat="1" ht="5" customHeight="1" x14ac:dyDescent="0.25">
      <c r="A3" s="476"/>
      <c r="B3" s="476"/>
      <c r="C3" s="476"/>
      <c r="E3" s="478"/>
      <c r="F3" s="479"/>
      <c r="G3" s="479"/>
      <c r="H3" s="476"/>
      <c r="I3" s="480"/>
      <c r="J3" s="479"/>
      <c r="K3" s="479"/>
      <c r="L3" s="481"/>
    </row>
    <row r="4" spans="1:12" s="47" customFormat="1" ht="24" customHeight="1" x14ac:dyDescent="0.25">
      <c r="A4" s="42"/>
      <c r="B4" s="40"/>
      <c r="C4" s="40"/>
      <c r="D4" s="31"/>
      <c r="E4" s="484" t="s">
        <v>25</v>
      </c>
      <c r="F4" s="482"/>
      <c r="G4" s="485"/>
      <c r="H4" s="31"/>
      <c r="I4" s="486" t="s">
        <v>26</v>
      </c>
      <c r="J4" s="483"/>
      <c r="K4" s="487"/>
      <c r="L4" s="32"/>
    </row>
    <row r="5" spans="1:12" s="47" customFormat="1" ht="5" customHeight="1" x14ac:dyDescent="0.25">
      <c r="A5" s="42"/>
      <c r="B5" s="40"/>
      <c r="C5" s="40"/>
      <c r="D5" s="31"/>
      <c r="E5" s="473"/>
      <c r="F5" s="474"/>
      <c r="G5" s="495"/>
      <c r="H5" s="31"/>
      <c r="I5" s="475"/>
      <c r="J5" s="474"/>
      <c r="K5" s="495"/>
      <c r="L5" s="32"/>
    </row>
    <row r="6" spans="1:12" s="43" customFormat="1" ht="17" customHeight="1" x14ac:dyDescent="0.25">
      <c r="A6" s="445" t="s">
        <v>30</v>
      </c>
      <c r="B6" s="235" t="s">
        <v>27</v>
      </c>
      <c r="C6" s="492" t="s">
        <v>28</v>
      </c>
      <c r="D6" s="41"/>
      <c r="E6" s="239">
        <v>1</v>
      </c>
      <c r="F6" s="240" t="s">
        <v>22</v>
      </c>
      <c r="G6" s="496" t="s">
        <v>19</v>
      </c>
      <c r="H6" s="254"/>
      <c r="I6" s="248">
        <f>E6+50</f>
        <v>51</v>
      </c>
      <c r="J6" s="249" t="s">
        <v>22</v>
      </c>
      <c r="K6" s="501" t="str">
        <f t="shared" ref="K6:K12" si="0">G6</f>
        <v>K</v>
      </c>
      <c r="L6" s="42"/>
    </row>
    <row r="7" spans="1:12" s="43" customFormat="1" ht="17" customHeight="1" x14ac:dyDescent="0.25">
      <c r="A7" s="446"/>
      <c r="B7" s="236"/>
      <c r="C7" s="493" t="s">
        <v>29</v>
      </c>
      <c r="D7" s="41"/>
      <c r="E7" s="241"/>
      <c r="F7" s="242" t="s">
        <v>22</v>
      </c>
      <c r="G7" s="497" t="s">
        <v>20</v>
      </c>
      <c r="H7" s="254"/>
      <c r="I7" s="250"/>
      <c r="J7" s="251" t="s">
        <v>22</v>
      </c>
      <c r="K7" s="502" t="str">
        <f t="shared" si="0"/>
        <v>S</v>
      </c>
      <c r="L7" s="42"/>
    </row>
    <row r="8" spans="1:12" s="43" customFormat="1" ht="17" customHeight="1" x14ac:dyDescent="0.25">
      <c r="A8" s="297"/>
      <c r="B8" s="237"/>
      <c r="C8" s="494" t="s">
        <v>31</v>
      </c>
      <c r="D8" s="41"/>
      <c r="E8" s="243"/>
      <c r="F8" s="244" t="s">
        <v>22</v>
      </c>
      <c r="G8" s="505" t="s">
        <v>21</v>
      </c>
      <c r="H8" s="254"/>
      <c r="I8" s="252"/>
      <c r="J8" s="253" t="s">
        <v>22</v>
      </c>
      <c r="K8" s="505" t="str">
        <f t="shared" si="0"/>
        <v>T</v>
      </c>
      <c r="L8" s="42"/>
    </row>
    <row r="9" spans="1:12" s="43" customFormat="1" ht="17" customHeight="1" x14ac:dyDescent="0.25">
      <c r="A9" s="298" t="str">
        <f>CONCATENATE(Jahr-34," - ",Jahr- 19)</f>
        <v>1992 - 2007</v>
      </c>
      <c r="B9" s="232" t="s">
        <v>32</v>
      </c>
      <c r="C9" s="492" t="s">
        <v>28</v>
      </c>
      <c r="D9" s="41"/>
      <c r="E9" s="245" t="s">
        <v>33</v>
      </c>
      <c r="F9" s="242" t="s">
        <v>22</v>
      </c>
      <c r="G9" s="497" t="s">
        <v>19</v>
      </c>
      <c r="H9" s="255"/>
      <c r="I9" s="248">
        <f>E9+50</f>
        <v>52</v>
      </c>
      <c r="J9" s="249" t="s">
        <v>22</v>
      </c>
      <c r="K9" s="501" t="str">
        <f t="shared" si="0"/>
        <v>K</v>
      </c>
      <c r="L9" s="42"/>
    </row>
    <row r="10" spans="1:12" s="43" customFormat="1" ht="17" customHeight="1" x14ac:dyDescent="0.25">
      <c r="A10" s="299"/>
      <c r="B10" s="234"/>
      <c r="C10" s="493" t="s">
        <v>29</v>
      </c>
      <c r="D10" s="41"/>
      <c r="E10" s="246"/>
      <c r="F10" s="242" t="s">
        <v>22</v>
      </c>
      <c r="G10" s="497" t="s">
        <v>20</v>
      </c>
      <c r="H10" s="255"/>
      <c r="I10" s="252"/>
      <c r="J10" s="253" t="s">
        <v>22</v>
      </c>
      <c r="K10" s="503" t="str">
        <f t="shared" si="0"/>
        <v>S</v>
      </c>
      <c r="L10" s="42"/>
    </row>
    <row r="11" spans="1:12" s="43" customFormat="1" ht="17" customHeight="1" x14ac:dyDescent="0.25">
      <c r="A11" s="299"/>
      <c r="B11" s="232" t="s">
        <v>34</v>
      </c>
      <c r="C11" s="492" t="s">
        <v>28</v>
      </c>
      <c r="D11" s="41"/>
      <c r="E11" s="247" t="s">
        <v>35</v>
      </c>
      <c r="F11" s="240" t="s">
        <v>22</v>
      </c>
      <c r="G11" s="496" t="s">
        <v>19</v>
      </c>
      <c r="H11" s="255"/>
      <c r="I11" s="248">
        <f>E11+50</f>
        <v>54</v>
      </c>
      <c r="J11" s="249" t="s">
        <v>22</v>
      </c>
      <c r="K11" s="501" t="str">
        <f t="shared" si="0"/>
        <v>K</v>
      </c>
      <c r="L11" s="42"/>
    </row>
    <row r="12" spans="1:12" s="43" customFormat="1" ht="17" customHeight="1" x14ac:dyDescent="0.25">
      <c r="A12" s="300"/>
      <c r="B12" s="234"/>
      <c r="C12" s="493" t="s">
        <v>29</v>
      </c>
      <c r="D12" s="41"/>
      <c r="E12" s="243"/>
      <c r="F12" s="244" t="s">
        <v>22</v>
      </c>
      <c r="G12" s="498" t="s">
        <v>20</v>
      </c>
      <c r="H12" s="255"/>
      <c r="I12" s="252"/>
      <c r="J12" s="253" t="s">
        <v>22</v>
      </c>
      <c r="K12" s="503" t="str">
        <f t="shared" si="0"/>
        <v>S</v>
      </c>
      <c r="L12" s="42"/>
    </row>
    <row r="13" spans="1:12" s="52" customFormat="1" ht="5" customHeight="1" x14ac:dyDescent="0.25">
      <c r="A13" s="44"/>
      <c r="B13" s="44"/>
      <c r="C13" s="44"/>
      <c r="D13" s="45"/>
      <c r="E13" s="256"/>
      <c r="F13" s="257"/>
      <c r="G13" s="257"/>
      <c r="H13" s="255"/>
      <c r="I13" s="258"/>
      <c r="J13" s="257"/>
      <c r="K13" s="257"/>
      <c r="L13" s="46"/>
    </row>
    <row r="14" spans="1:12" s="43" customFormat="1" ht="17" customHeight="1" x14ac:dyDescent="0.25">
      <c r="A14" s="311" t="s">
        <v>138</v>
      </c>
      <c r="B14" s="238" t="s">
        <v>27</v>
      </c>
      <c r="C14" s="492" t="s">
        <v>28</v>
      </c>
      <c r="D14" s="41"/>
      <c r="E14" s="259">
        <v>931</v>
      </c>
      <c r="F14" s="260" t="s">
        <v>22</v>
      </c>
      <c r="G14" s="499" t="s">
        <v>19</v>
      </c>
      <c r="H14" s="255"/>
      <c r="I14" s="258"/>
      <c r="J14" s="257"/>
      <c r="K14" s="257"/>
      <c r="L14" s="42"/>
    </row>
    <row r="15" spans="1:12" s="43" customFormat="1" ht="17" customHeight="1" x14ac:dyDescent="0.25">
      <c r="A15" s="311" t="s">
        <v>139</v>
      </c>
      <c r="B15" s="238" t="s">
        <v>32</v>
      </c>
      <c r="C15" s="493" t="s">
        <v>29</v>
      </c>
      <c r="D15" s="41"/>
      <c r="E15" s="259">
        <v>312</v>
      </c>
      <c r="F15" s="260" t="s">
        <v>22</v>
      </c>
      <c r="G15" s="499" t="s">
        <v>20</v>
      </c>
      <c r="H15" s="255"/>
      <c r="I15" s="258"/>
      <c r="J15" s="257"/>
      <c r="K15" s="257"/>
      <c r="L15" s="42"/>
    </row>
    <row r="16" spans="1:12" s="52" customFormat="1" ht="5" customHeight="1" x14ac:dyDescent="0.25">
      <c r="A16" s="44"/>
      <c r="B16" s="44"/>
      <c r="C16" s="44"/>
      <c r="D16" s="45"/>
      <c r="E16" s="256"/>
      <c r="F16" s="257"/>
      <c r="G16" s="257"/>
      <c r="H16" s="255"/>
      <c r="I16" s="258"/>
      <c r="J16" s="257"/>
      <c r="K16" s="257"/>
      <c r="L16" s="46"/>
    </row>
    <row r="17" spans="1:13" s="45" customFormat="1" ht="17" customHeight="1" x14ac:dyDescent="0.25">
      <c r="A17" s="447" t="s">
        <v>4</v>
      </c>
      <c r="B17" s="232" t="s">
        <v>27</v>
      </c>
      <c r="C17" s="492" t="s">
        <v>28</v>
      </c>
      <c r="D17" s="41"/>
      <c r="E17" s="261">
        <v>11</v>
      </c>
      <c r="F17" s="240" t="s">
        <v>22</v>
      </c>
      <c r="G17" s="496" t="s">
        <v>19</v>
      </c>
      <c r="H17" s="255"/>
      <c r="I17" s="248">
        <f>E17+50</f>
        <v>61</v>
      </c>
      <c r="J17" s="249" t="s">
        <v>22</v>
      </c>
      <c r="K17" s="501" t="str">
        <f t="shared" ref="K17:K23" si="1">G17</f>
        <v>K</v>
      </c>
      <c r="L17" s="42"/>
    </row>
    <row r="18" spans="1:13" s="43" customFormat="1" ht="17" customHeight="1" x14ac:dyDescent="0.25">
      <c r="A18" s="448"/>
      <c r="B18" s="233"/>
      <c r="C18" s="493" t="s">
        <v>29</v>
      </c>
      <c r="D18" s="41"/>
      <c r="E18" s="262"/>
      <c r="F18" s="242" t="s">
        <v>22</v>
      </c>
      <c r="G18" s="497" t="s">
        <v>20</v>
      </c>
      <c r="H18" s="255"/>
      <c r="I18" s="250"/>
      <c r="J18" s="251" t="s">
        <v>22</v>
      </c>
      <c r="K18" s="502" t="str">
        <f t="shared" si="1"/>
        <v>S</v>
      </c>
      <c r="L18" s="42"/>
    </row>
    <row r="19" spans="1:13" s="43" customFormat="1" ht="17" customHeight="1" x14ac:dyDescent="0.25">
      <c r="A19" s="312"/>
      <c r="B19" s="234"/>
      <c r="C19" s="494" t="s">
        <v>31</v>
      </c>
      <c r="D19" s="41"/>
      <c r="E19" s="243"/>
      <c r="F19" s="244" t="s">
        <v>22</v>
      </c>
      <c r="G19" s="505" t="s">
        <v>21</v>
      </c>
      <c r="H19" s="254"/>
      <c r="I19" s="252"/>
      <c r="J19" s="253" t="s">
        <v>22</v>
      </c>
      <c r="K19" s="505" t="str">
        <f t="shared" si="1"/>
        <v>T</v>
      </c>
      <c r="L19" s="42"/>
    </row>
    <row r="20" spans="1:13" s="43" customFormat="1" ht="17" customHeight="1" x14ac:dyDescent="0.25">
      <c r="A20" s="313" t="str">
        <f>CONCATENATE(Jahr-18," / ",Jahr- 17)</f>
        <v>2008 / 2009</v>
      </c>
      <c r="B20" s="232" t="s">
        <v>32</v>
      </c>
      <c r="C20" s="492" t="s">
        <v>28</v>
      </c>
      <c r="D20" s="41"/>
      <c r="E20" s="261">
        <v>12</v>
      </c>
      <c r="F20" s="240" t="s">
        <v>22</v>
      </c>
      <c r="G20" s="496" t="s">
        <v>19</v>
      </c>
      <c r="H20" s="255"/>
      <c r="I20" s="248">
        <f>E20+50</f>
        <v>62</v>
      </c>
      <c r="J20" s="249" t="s">
        <v>22</v>
      </c>
      <c r="K20" s="501" t="str">
        <f t="shared" si="1"/>
        <v>K</v>
      </c>
      <c r="L20" s="42"/>
    </row>
    <row r="21" spans="1:13" s="43" customFormat="1" ht="17" customHeight="1" x14ac:dyDescent="0.25">
      <c r="A21" s="314"/>
      <c r="B21" s="234"/>
      <c r="C21" s="493" t="s">
        <v>29</v>
      </c>
      <c r="D21" s="41"/>
      <c r="E21" s="243"/>
      <c r="F21" s="244" t="s">
        <v>22</v>
      </c>
      <c r="G21" s="498" t="s">
        <v>20</v>
      </c>
      <c r="H21" s="255"/>
      <c r="I21" s="252"/>
      <c r="J21" s="253" t="s">
        <v>22</v>
      </c>
      <c r="K21" s="503" t="str">
        <f t="shared" si="1"/>
        <v>S</v>
      </c>
      <c r="L21" s="42"/>
    </row>
    <row r="22" spans="1:13" s="43" customFormat="1" ht="17" customHeight="1" x14ac:dyDescent="0.25">
      <c r="A22" s="314"/>
      <c r="B22" s="232" t="s">
        <v>34</v>
      </c>
      <c r="C22" s="492" t="s">
        <v>28</v>
      </c>
      <c r="D22" s="41"/>
      <c r="E22" s="261">
        <v>14</v>
      </c>
      <c r="F22" s="240" t="s">
        <v>22</v>
      </c>
      <c r="G22" s="496" t="s">
        <v>19</v>
      </c>
      <c r="H22" s="255"/>
      <c r="I22" s="248">
        <f>E22+50</f>
        <v>64</v>
      </c>
      <c r="J22" s="249" t="s">
        <v>22</v>
      </c>
      <c r="K22" s="501" t="str">
        <f t="shared" si="1"/>
        <v>K</v>
      </c>
      <c r="L22" s="42"/>
    </row>
    <row r="23" spans="1:13" s="43" customFormat="1" ht="17" customHeight="1" x14ac:dyDescent="0.25">
      <c r="A23" s="315"/>
      <c r="B23" s="234"/>
      <c r="C23" s="493" t="s">
        <v>29</v>
      </c>
      <c r="D23" s="41"/>
      <c r="E23" s="243"/>
      <c r="F23" s="244" t="s">
        <v>22</v>
      </c>
      <c r="G23" s="498" t="s">
        <v>20</v>
      </c>
      <c r="H23" s="255"/>
      <c r="I23" s="252"/>
      <c r="J23" s="253" t="s">
        <v>22</v>
      </c>
      <c r="K23" s="503" t="str">
        <f t="shared" si="1"/>
        <v>S</v>
      </c>
      <c r="L23" s="42"/>
    </row>
    <row r="24" spans="1:13" s="43" customFormat="1" ht="5" customHeight="1" x14ac:dyDescent="0.25">
      <c r="A24" s="44"/>
      <c r="B24" s="44"/>
      <c r="C24" s="44"/>
      <c r="D24" s="45"/>
      <c r="E24" s="256"/>
      <c r="F24" s="257"/>
      <c r="G24" s="257"/>
      <c r="H24" s="255"/>
      <c r="I24" s="258"/>
      <c r="J24" s="257"/>
      <c r="K24" s="257"/>
      <c r="L24" s="46"/>
    </row>
    <row r="25" spans="1:13" s="43" customFormat="1" ht="17" customHeight="1" x14ac:dyDescent="0.25">
      <c r="A25" s="449" t="s">
        <v>6</v>
      </c>
      <c r="B25" s="232" t="s">
        <v>27</v>
      </c>
      <c r="C25" s="492" t="s">
        <v>28</v>
      </c>
      <c r="D25" s="41"/>
      <c r="E25" s="263">
        <v>21</v>
      </c>
      <c r="F25" s="240" t="s">
        <v>22</v>
      </c>
      <c r="G25" s="496" t="s">
        <v>19</v>
      </c>
      <c r="H25" s="255"/>
      <c r="I25" s="248">
        <f>E25+50</f>
        <v>71</v>
      </c>
      <c r="J25" s="249" t="s">
        <v>22</v>
      </c>
      <c r="K25" s="501" t="str">
        <f>G25</f>
        <v>K</v>
      </c>
      <c r="L25" s="42"/>
    </row>
    <row r="26" spans="1:13" s="43" customFormat="1" ht="17" customHeight="1" x14ac:dyDescent="0.25">
      <c r="A26" s="450"/>
      <c r="B26" s="234"/>
      <c r="C26" s="493" t="s">
        <v>29</v>
      </c>
      <c r="D26" s="41"/>
      <c r="E26" s="243"/>
      <c r="F26" s="244" t="s">
        <v>22</v>
      </c>
      <c r="G26" s="498" t="s">
        <v>20</v>
      </c>
      <c r="H26" s="255"/>
      <c r="I26" s="252"/>
      <c r="J26" s="253" t="s">
        <v>22</v>
      </c>
      <c r="K26" s="503" t="str">
        <f>G26</f>
        <v>S</v>
      </c>
      <c r="L26" s="42"/>
    </row>
    <row r="27" spans="1:13" s="43" customFormat="1" ht="17" customHeight="1" x14ac:dyDescent="0.25">
      <c r="A27" s="301"/>
      <c r="B27" s="232" t="s">
        <v>32</v>
      </c>
      <c r="C27" s="492" t="s">
        <v>28</v>
      </c>
      <c r="D27" s="41"/>
      <c r="E27" s="263">
        <v>22</v>
      </c>
      <c r="F27" s="240" t="s">
        <v>22</v>
      </c>
      <c r="G27" s="496" t="s">
        <v>19</v>
      </c>
      <c r="H27" s="255"/>
      <c r="I27" s="248">
        <f>E27+50</f>
        <v>72</v>
      </c>
      <c r="J27" s="249" t="s">
        <v>22</v>
      </c>
      <c r="K27" s="501" t="str">
        <f>G27</f>
        <v>K</v>
      </c>
      <c r="L27" s="42"/>
      <c r="M27" s="47"/>
    </row>
    <row r="28" spans="1:13" s="52" customFormat="1" ht="17" customHeight="1" x14ac:dyDescent="0.25">
      <c r="A28" s="301" t="str">
        <f>CONCATENATE(Jahr-16," / ",Jahr- 15)</f>
        <v>2010 / 2011</v>
      </c>
      <c r="B28" s="234"/>
      <c r="C28" s="493" t="s">
        <v>29</v>
      </c>
      <c r="D28" s="41"/>
      <c r="E28" s="243"/>
      <c r="F28" s="244" t="s">
        <v>22</v>
      </c>
      <c r="G28" s="498" t="s">
        <v>20</v>
      </c>
      <c r="H28" s="255"/>
      <c r="I28" s="252"/>
      <c r="J28" s="253" t="s">
        <v>22</v>
      </c>
      <c r="K28" s="503" t="str">
        <f>G28</f>
        <v>S</v>
      </c>
      <c r="L28" s="42"/>
    </row>
    <row r="29" spans="1:13" s="43" customFormat="1" ht="17" customHeight="1" x14ac:dyDescent="0.25">
      <c r="A29" s="302"/>
      <c r="B29" s="238" t="s">
        <v>34</v>
      </c>
      <c r="C29" s="492" t="s">
        <v>28</v>
      </c>
      <c r="D29" s="41"/>
      <c r="E29" s="264">
        <v>24</v>
      </c>
      <c r="F29" s="260" t="s">
        <v>22</v>
      </c>
      <c r="G29" s="499" t="s">
        <v>19</v>
      </c>
      <c r="H29" s="255"/>
      <c r="I29" s="265">
        <v>74</v>
      </c>
      <c r="J29" s="266" t="s">
        <v>22</v>
      </c>
      <c r="K29" s="504" t="str">
        <f>G29</f>
        <v>K</v>
      </c>
      <c r="L29" s="42"/>
    </row>
    <row r="30" spans="1:13" s="43" customFormat="1" ht="5" customHeight="1" x14ac:dyDescent="0.25">
      <c r="A30" s="44"/>
      <c r="B30" s="44"/>
      <c r="C30" s="44"/>
      <c r="D30" s="45"/>
      <c r="E30" s="256"/>
      <c r="F30" s="257"/>
      <c r="G30" s="257"/>
      <c r="H30" s="255"/>
      <c r="I30" s="258"/>
      <c r="J30" s="257"/>
      <c r="K30" s="257"/>
      <c r="L30" s="46"/>
    </row>
    <row r="31" spans="1:13" s="45" customFormat="1" ht="17" customHeight="1" x14ac:dyDescent="0.25">
      <c r="A31" s="451" t="s">
        <v>7</v>
      </c>
      <c r="B31" s="232" t="s">
        <v>27</v>
      </c>
      <c r="C31" s="492" t="s">
        <v>28</v>
      </c>
      <c r="D31" s="41"/>
      <c r="E31" s="261">
        <v>31</v>
      </c>
      <c r="F31" s="240" t="s">
        <v>22</v>
      </c>
      <c r="G31" s="496" t="s">
        <v>19</v>
      </c>
      <c r="H31" s="255"/>
      <c r="I31" s="248">
        <f>E31+50</f>
        <v>81</v>
      </c>
      <c r="J31" s="249" t="s">
        <v>22</v>
      </c>
      <c r="K31" s="501" t="str">
        <f>G31</f>
        <v>K</v>
      </c>
      <c r="L31" s="42"/>
    </row>
    <row r="32" spans="1:13" s="43" customFormat="1" ht="17" customHeight="1" x14ac:dyDescent="0.25">
      <c r="A32" s="452"/>
      <c r="B32" s="234"/>
      <c r="C32" s="493" t="s">
        <v>29</v>
      </c>
      <c r="D32" s="41"/>
      <c r="E32" s="243"/>
      <c r="F32" s="244" t="s">
        <v>22</v>
      </c>
      <c r="G32" s="498" t="s">
        <v>20</v>
      </c>
      <c r="H32" s="255"/>
      <c r="I32" s="252"/>
      <c r="J32" s="253" t="s">
        <v>22</v>
      </c>
      <c r="K32" s="503" t="str">
        <f>G32</f>
        <v>S</v>
      </c>
      <c r="L32" s="42"/>
    </row>
    <row r="33" spans="1:13" s="43" customFormat="1" ht="17" customHeight="1" x14ac:dyDescent="0.25">
      <c r="A33" s="303"/>
      <c r="B33" s="232" t="s">
        <v>32</v>
      </c>
      <c r="C33" s="492" t="s">
        <v>28</v>
      </c>
      <c r="D33" s="41"/>
      <c r="E33" s="261">
        <v>32</v>
      </c>
      <c r="F33" s="240" t="s">
        <v>22</v>
      </c>
      <c r="G33" s="496" t="s">
        <v>19</v>
      </c>
      <c r="H33" s="255"/>
      <c r="I33" s="248">
        <f>E33+50</f>
        <v>82</v>
      </c>
      <c r="J33" s="249" t="s">
        <v>22</v>
      </c>
      <c r="K33" s="501" t="str">
        <f>G33</f>
        <v>K</v>
      </c>
      <c r="L33" s="42"/>
      <c r="M33" s="47"/>
    </row>
    <row r="34" spans="1:13" s="52" customFormat="1" ht="17" customHeight="1" x14ac:dyDescent="0.25">
      <c r="A34" s="304" t="str">
        <f>CONCATENATE(Jahr-14," / ",Jahr- 13)</f>
        <v>2012 / 2013</v>
      </c>
      <c r="B34" s="234"/>
      <c r="C34" s="493" t="s">
        <v>29</v>
      </c>
      <c r="D34" s="41"/>
      <c r="E34" s="243"/>
      <c r="F34" s="244" t="s">
        <v>22</v>
      </c>
      <c r="G34" s="498" t="s">
        <v>20</v>
      </c>
      <c r="H34" s="255"/>
      <c r="I34" s="252"/>
      <c r="J34" s="253" t="s">
        <v>22</v>
      </c>
      <c r="K34" s="503" t="str">
        <f>G34</f>
        <v>S</v>
      </c>
      <c r="L34" s="42"/>
    </row>
    <row r="35" spans="1:13" s="43" customFormat="1" ht="17" customHeight="1" x14ac:dyDescent="0.25">
      <c r="A35" s="305"/>
      <c r="B35" s="238" t="s">
        <v>34</v>
      </c>
      <c r="C35" s="492" t="s">
        <v>28</v>
      </c>
      <c r="D35" s="41"/>
      <c r="E35" s="259">
        <v>34</v>
      </c>
      <c r="F35" s="260" t="s">
        <v>22</v>
      </c>
      <c r="G35" s="499" t="s">
        <v>19</v>
      </c>
      <c r="H35" s="255"/>
      <c r="I35" s="267">
        <f>E35+50</f>
        <v>84</v>
      </c>
      <c r="J35" s="266" t="s">
        <v>22</v>
      </c>
      <c r="K35" s="504" t="str">
        <f>G35</f>
        <v>K</v>
      </c>
      <c r="L35" s="42"/>
    </row>
    <row r="36" spans="1:13" s="43" customFormat="1" ht="5" customHeight="1" x14ac:dyDescent="0.25">
      <c r="A36" s="44"/>
      <c r="B36" s="44"/>
      <c r="C36" s="44"/>
      <c r="D36" s="45"/>
      <c r="E36" s="256"/>
      <c r="F36" s="257"/>
      <c r="G36" s="257"/>
      <c r="H36" s="255"/>
      <c r="I36" s="258"/>
      <c r="J36" s="257"/>
      <c r="K36" s="257"/>
      <c r="L36" s="46"/>
    </row>
    <row r="37" spans="1:13" s="43" customFormat="1" ht="17" customHeight="1" x14ac:dyDescent="0.25">
      <c r="A37" s="311" t="s">
        <v>136</v>
      </c>
      <c r="B37" s="238" t="s">
        <v>47</v>
      </c>
      <c r="C37" s="492" t="s">
        <v>28</v>
      </c>
      <c r="D37" s="41"/>
      <c r="E37" s="259">
        <v>333</v>
      </c>
      <c r="F37" s="260" t="s">
        <v>22</v>
      </c>
      <c r="G37" s="499" t="s">
        <v>19</v>
      </c>
      <c r="H37" s="255"/>
      <c r="I37" s="258"/>
      <c r="J37" s="257"/>
      <c r="K37" s="257"/>
      <c r="L37" s="42"/>
    </row>
    <row r="38" spans="1:13" s="43" customFormat="1" ht="17" customHeight="1" x14ac:dyDescent="0.25">
      <c r="A38" s="311" t="s">
        <v>137</v>
      </c>
      <c r="B38" s="238" t="s">
        <v>32</v>
      </c>
      <c r="C38" s="493" t="s">
        <v>29</v>
      </c>
      <c r="D38" s="41"/>
      <c r="E38" s="259">
        <v>322</v>
      </c>
      <c r="F38" s="260" t="s">
        <v>22</v>
      </c>
      <c r="G38" s="499" t="s">
        <v>20</v>
      </c>
      <c r="H38" s="255"/>
      <c r="I38" s="258"/>
      <c r="J38" s="257"/>
      <c r="K38" s="257"/>
      <c r="L38" s="42"/>
    </row>
    <row r="39" spans="1:13" s="43" customFormat="1" ht="5" customHeight="1" x14ac:dyDescent="0.25">
      <c r="A39" s="44"/>
      <c r="B39" s="44"/>
      <c r="C39" s="44"/>
      <c r="D39" s="45"/>
      <c r="E39" s="256"/>
      <c r="F39" s="257"/>
      <c r="G39" s="257"/>
      <c r="H39" s="255"/>
      <c r="I39" s="258"/>
      <c r="J39" s="257"/>
      <c r="K39" s="257"/>
      <c r="L39" s="46"/>
    </row>
    <row r="40" spans="1:13" s="45" customFormat="1" ht="17" customHeight="1" x14ac:dyDescent="0.25">
      <c r="A40" s="453" t="s">
        <v>8</v>
      </c>
      <c r="B40" s="232" t="s">
        <v>27</v>
      </c>
      <c r="C40" s="492" t="s">
        <v>28</v>
      </c>
      <c r="D40" s="41"/>
      <c r="E40" s="261">
        <v>41</v>
      </c>
      <c r="F40" s="240" t="s">
        <v>22</v>
      </c>
      <c r="G40" s="496" t="s">
        <v>19</v>
      </c>
      <c r="H40" s="255"/>
      <c r="I40" s="248">
        <f>E40+50</f>
        <v>91</v>
      </c>
      <c r="J40" s="249" t="s">
        <v>22</v>
      </c>
      <c r="K40" s="501" t="str">
        <f>G40</f>
        <v>K</v>
      </c>
      <c r="L40" s="42"/>
    </row>
    <row r="41" spans="1:13" s="43" customFormat="1" ht="17" customHeight="1" x14ac:dyDescent="0.25">
      <c r="A41" s="454"/>
      <c r="B41" s="234"/>
      <c r="C41" s="493" t="s">
        <v>29</v>
      </c>
      <c r="D41" s="41"/>
      <c r="E41" s="243"/>
      <c r="F41" s="244" t="s">
        <v>22</v>
      </c>
      <c r="G41" s="498" t="s">
        <v>20</v>
      </c>
      <c r="H41" s="255"/>
      <c r="I41" s="252"/>
      <c r="J41" s="253" t="s">
        <v>22</v>
      </c>
      <c r="K41" s="503" t="str">
        <f>G41</f>
        <v>S</v>
      </c>
      <c r="L41" s="42"/>
    </row>
    <row r="42" spans="1:13" s="43" customFormat="1" ht="17" customHeight="1" x14ac:dyDescent="0.25">
      <c r="A42" s="306"/>
      <c r="B42" s="232" t="s">
        <v>32</v>
      </c>
      <c r="C42" s="492" t="s">
        <v>28</v>
      </c>
      <c r="D42" s="41"/>
      <c r="E42" s="261">
        <v>42</v>
      </c>
      <c r="F42" s="240" t="s">
        <v>22</v>
      </c>
      <c r="G42" s="496" t="s">
        <v>19</v>
      </c>
      <c r="H42" s="255"/>
      <c r="I42" s="248">
        <f>E42+50</f>
        <v>92</v>
      </c>
      <c r="J42" s="249" t="s">
        <v>22</v>
      </c>
      <c r="K42" s="501" t="str">
        <f>G42</f>
        <v>K</v>
      </c>
      <c r="L42" s="42"/>
      <c r="M42" s="47"/>
    </row>
    <row r="43" spans="1:13" s="52" customFormat="1" ht="17" customHeight="1" x14ac:dyDescent="0.25">
      <c r="A43" s="307" t="str">
        <f>CONCATENATE(Jahr-12," ...")</f>
        <v>2014 ...</v>
      </c>
      <c r="B43" s="234"/>
      <c r="C43" s="493" t="s">
        <v>29</v>
      </c>
      <c r="D43" s="41"/>
      <c r="E43" s="243"/>
      <c r="F43" s="244" t="s">
        <v>22</v>
      </c>
      <c r="G43" s="498" t="s">
        <v>20</v>
      </c>
      <c r="H43" s="255"/>
      <c r="I43" s="252"/>
      <c r="J43" s="253" t="s">
        <v>22</v>
      </c>
      <c r="K43" s="503" t="str">
        <f>G43</f>
        <v>S</v>
      </c>
      <c r="L43" s="42"/>
    </row>
    <row r="44" spans="1:13" s="43" customFormat="1" ht="17" customHeight="1" x14ac:dyDescent="0.25">
      <c r="A44" s="308"/>
      <c r="B44" s="238" t="s">
        <v>34</v>
      </c>
      <c r="C44" s="492" t="s">
        <v>28</v>
      </c>
      <c r="D44" s="41"/>
      <c r="E44" s="259">
        <v>44</v>
      </c>
      <c r="F44" s="260" t="s">
        <v>22</v>
      </c>
      <c r="G44" s="499" t="s">
        <v>19</v>
      </c>
      <c r="H44" s="255"/>
      <c r="I44" s="267">
        <f>E44+50</f>
        <v>94</v>
      </c>
      <c r="J44" s="266" t="s">
        <v>22</v>
      </c>
      <c r="K44" s="504" t="str">
        <f>G44</f>
        <v>K</v>
      </c>
      <c r="L44" s="42"/>
    </row>
    <row r="45" spans="1:13" s="43" customFormat="1" ht="5" customHeight="1" x14ac:dyDescent="0.35">
      <c r="A45" s="48"/>
      <c r="B45" s="49"/>
      <c r="C45" s="50"/>
      <c r="D45" s="48"/>
      <c r="E45" s="268"/>
      <c r="F45" s="269"/>
      <c r="G45" s="269"/>
      <c r="H45" s="269"/>
      <c r="I45" s="270"/>
      <c r="J45" s="269"/>
      <c r="K45" s="269"/>
      <c r="L45" s="46"/>
    </row>
    <row r="46" spans="1:13" s="43" customFormat="1" ht="17" customHeight="1" x14ac:dyDescent="0.25">
      <c r="A46" s="443" t="s">
        <v>13</v>
      </c>
      <c r="B46" s="232" t="s">
        <v>27</v>
      </c>
      <c r="C46" s="492" t="s">
        <v>28</v>
      </c>
      <c r="D46" s="41"/>
      <c r="E46" s="261">
        <v>101</v>
      </c>
      <c r="F46" s="240" t="s">
        <v>22</v>
      </c>
      <c r="G46" s="496" t="s">
        <v>19</v>
      </c>
      <c r="H46" s="254"/>
      <c r="I46" s="248">
        <f>E46+50</f>
        <v>151</v>
      </c>
      <c r="J46" s="249" t="s">
        <v>22</v>
      </c>
      <c r="K46" s="501" t="str">
        <f>G46</f>
        <v>K</v>
      </c>
      <c r="L46" s="42"/>
    </row>
    <row r="47" spans="1:13" s="52" customFormat="1" ht="17" customHeight="1" x14ac:dyDescent="0.25">
      <c r="A47" s="444"/>
      <c r="B47" s="234"/>
      <c r="C47" s="493" t="s">
        <v>29</v>
      </c>
      <c r="D47" s="41"/>
      <c r="E47" s="243"/>
      <c r="F47" s="244" t="s">
        <v>22</v>
      </c>
      <c r="G47" s="498" t="s">
        <v>20</v>
      </c>
      <c r="H47" s="255"/>
      <c r="I47" s="252"/>
      <c r="J47" s="253" t="s">
        <v>22</v>
      </c>
      <c r="K47" s="503" t="str">
        <f>G47</f>
        <v>S</v>
      </c>
      <c r="L47" s="42"/>
    </row>
    <row r="48" spans="1:13" s="43" customFormat="1" ht="17" customHeight="1" x14ac:dyDescent="0.25">
      <c r="A48" s="309" t="str">
        <f>CONCATENATE("… ",Jahr-35)</f>
        <v>… 1991</v>
      </c>
      <c r="B48" s="232" t="s">
        <v>32</v>
      </c>
      <c r="C48" s="492" t="s">
        <v>28</v>
      </c>
      <c r="D48" s="41"/>
      <c r="E48" s="261">
        <v>102</v>
      </c>
      <c r="F48" s="240" t="s">
        <v>22</v>
      </c>
      <c r="G48" s="496" t="s">
        <v>19</v>
      </c>
      <c r="H48" s="255"/>
      <c r="I48" s="248">
        <f>E48+50</f>
        <v>152</v>
      </c>
      <c r="J48" s="249" t="s">
        <v>22</v>
      </c>
      <c r="K48" s="501" t="str">
        <f>G48</f>
        <v>K</v>
      </c>
      <c r="L48" s="42"/>
    </row>
    <row r="49" spans="1:13" s="43" customFormat="1" ht="17" customHeight="1" x14ac:dyDescent="0.25">
      <c r="A49" s="310"/>
      <c r="B49" s="234"/>
      <c r="C49" s="493" t="s">
        <v>29</v>
      </c>
      <c r="D49" s="41"/>
      <c r="E49" s="243"/>
      <c r="F49" s="244" t="s">
        <v>22</v>
      </c>
      <c r="G49" s="498" t="s">
        <v>20</v>
      </c>
      <c r="H49" s="255"/>
      <c r="I49" s="252"/>
      <c r="J49" s="253" t="s">
        <v>22</v>
      </c>
      <c r="K49" s="503" t="str">
        <f>G49</f>
        <v>S</v>
      </c>
      <c r="L49" s="42"/>
    </row>
    <row r="50" spans="1:13" s="47" customFormat="1" ht="13" x14ac:dyDescent="0.3">
      <c r="A50" s="276"/>
      <c r="B50" s="276"/>
      <c r="C50" s="276"/>
      <c r="D50" s="30"/>
      <c r="E50" s="35"/>
      <c r="F50" s="36"/>
      <c r="G50" s="36"/>
      <c r="H50" s="38"/>
      <c r="I50" s="34"/>
      <c r="J50" s="36"/>
      <c r="K50" s="36"/>
      <c r="L50" s="272"/>
    </row>
    <row r="51" spans="1:13" s="47" customFormat="1" ht="13" x14ac:dyDescent="0.25">
      <c r="A51" s="488" t="s">
        <v>146</v>
      </c>
      <c r="B51" s="271"/>
      <c r="C51" s="272"/>
      <c r="D51" s="273"/>
      <c r="E51" s="274"/>
      <c r="F51" s="273"/>
      <c r="G51" s="272"/>
      <c r="H51" s="273"/>
      <c r="I51" s="275"/>
      <c r="J51" s="273"/>
      <c r="K51" s="272"/>
      <c r="L51" s="272"/>
    </row>
    <row r="52" spans="1:13" s="47" customFormat="1" x14ac:dyDescent="0.35">
      <c r="A52" s="276"/>
      <c r="B52" s="33"/>
      <c r="C52" s="33"/>
      <c r="D52" s="30"/>
      <c r="E52" s="35"/>
      <c r="F52" s="36"/>
      <c r="G52" s="500"/>
      <c r="H52" s="37"/>
      <c r="I52" s="34"/>
      <c r="J52" s="36"/>
      <c r="K52" s="36"/>
      <c r="L52" s="39"/>
      <c r="M52" s="51"/>
    </row>
    <row r="53" spans="1:13" s="39" customFormat="1" x14ac:dyDescent="0.35">
      <c r="A53" s="276"/>
      <c r="B53" s="33"/>
      <c r="C53" s="33"/>
      <c r="D53" s="30"/>
      <c r="E53" s="35"/>
      <c r="F53" s="36"/>
      <c r="G53" s="500"/>
      <c r="H53" s="37"/>
      <c r="I53" s="34"/>
      <c r="J53" s="36"/>
      <c r="K53" s="36"/>
      <c r="L53" s="30"/>
      <c r="M53" s="30"/>
    </row>
    <row r="54" spans="1:13" x14ac:dyDescent="0.35">
      <c r="K54" s="36"/>
    </row>
    <row r="55" spans="1:13" x14ac:dyDescent="0.35">
      <c r="K55" s="36"/>
    </row>
  </sheetData>
  <mergeCells count="11">
    <mergeCell ref="I1:K1"/>
    <mergeCell ref="A1:H1"/>
    <mergeCell ref="A46:A47"/>
    <mergeCell ref="A6:A7"/>
    <mergeCell ref="A17:A18"/>
    <mergeCell ref="A25:A26"/>
    <mergeCell ref="A31:A32"/>
    <mergeCell ref="A40:A41"/>
    <mergeCell ref="E4:G4"/>
    <mergeCell ref="I4:K4"/>
    <mergeCell ref="E2:K2"/>
  </mergeCells>
  <printOptions horizontalCentered="1" verticalCentered="1"/>
  <pageMargins left="0.59055118110236227" right="0.59055118110236227" top="0.19685039370078741" bottom="0.19685039370078741" header="0.31496062992125984" footer="0.31496062992125984"/>
  <pageSetup paperSize="9" orientation="portrait" r:id="rId1"/>
  <headerFooter alignWithMargins="0"/>
  <ignoredErrors>
    <ignoredError sqref="E9 E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19C7C-39F2-44C1-84FB-598C70B0E43B}">
  <dimension ref="A1:Q99"/>
  <sheetViews>
    <sheetView tabSelected="1" workbookViewId="0">
      <selection activeCell="B6" sqref="B6"/>
    </sheetView>
  </sheetViews>
  <sheetFormatPr baseColWidth="10" defaultColWidth="11.54296875" defaultRowHeight="13" x14ac:dyDescent="0.25"/>
  <cols>
    <col min="1" max="1" width="15.7265625" style="56" customWidth="1"/>
    <col min="2" max="2" width="4.6328125" style="54" customWidth="1"/>
    <col min="3" max="3" width="5.7265625" style="55" customWidth="1"/>
    <col min="4" max="5" width="12.7265625" style="54" customWidth="1"/>
    <col min="6" max="6" width="20.7265625" style="54" customWidth="1"/>
    <col min="7" max="7" width="11.7265625" style="56" customWidth="1"/>
    <col min="8" max="16384" width="11.54296875" style="54"/>
  </cols>
  <sheetData>
    <row r="1" spans="1:7" s="277" customFormat="1" ht="36" x14ac:dyDescent="0.25">
      <c r="A1" s="428" t="str">
        <f>CONCATENATE(Regatta,"  ",Jahr)</f>
        <v>Int. Kanu-Regatta  Rapperswil-Jona  2026</v>
      </c>
      <c r="B1" s="455"/>
      <c r="C1" s="455"/>
      <c r="D1" s="455"/>
      <c r="E1" s="455"/>
      <c r="F1" s="455"/>
      <c r="G1" s="429"/>
    </row>
    <row r="2" spans="1:7" s="57" customFormat="1" ht="21" x14ac:dyDescent="0.5">
      <c r="A2" s="76" t="s">
        <v>0</v>
      </c>
      <c r="C2" s="16"/>
      <c r="D2" s="58" t="s">
        <v>16</v>
      </c>
      <c r="E2" s="458" t="s">
        <v>121</v>
      </c>
      <c r="F2" s="459"/>
      <c r="G2" s="459"/>
    </row>
    <row r="3" spans="1:7" s="59" customFormat="1" ht="5" customHeight="1" x14ac:dyDescent="0.25">
      <c r="A3" s="198"/>
      <c r="C3" s="55"/>
      <c r="G3" s="198"/>
    </row>
    <row r="4" spans="1:7" s="60" customFormat="1" ht="32" customHeight="1" x14ac:dyDescent="0.25">
      <c r="A4" s="209" t="s">
        <v>1</v>
      </c>
      <c r="B4" s="456" t="s">
        <v>140</v>
      </c>
      <c r="C4" s="457"/>
      <c r="D4" s="402" t="s">
        <v>141</v>
      </c>
      <c r="E4" s="210"/>
      <c r="F4" s="401" t="s">
        <v>142</v>
      </c>
      <c r="G4" s="403" t="s">
        <v>143</v>
      </c>
    </row>
    <row r="5" spans="1:7" ht="15.65" customHeight="1" x14ac:dyDescent="0.25">
      <c r="A5" s="316"/>
      <c r="B5" s="341"/>
      <c r="C5" s="213">
        <v>1</v>
      </c>
      <c r="D5" s="207"/>
      <c r="E5" s="208"/>
      <c r="F5" s="207"/>
      <c r="G5" s="205"/>
    </row>
    <row r="6" spans="1:7" ht="15.65" customHeight="1" x14ac:dyDescent="0.25">
      <c r="A6" s="317" t="s">
        <v>2</v>
      </c>
      <c r="B6" s="342"/>
      <c r="C6" s="213">
        <f t="shared" ref="C6:C13" si="0">C5+1</f>
        <v>2</v>
      </c>
      <c r="D6" s="194"/>
      <c r="E6" s="195"/>
      <c r="F6" s="194"/>
      <c r="G6" s="197"/>
    </row>
    <row r="7" spans="1:7" ht="15.65" customHeight="1" x14ac:dyDescent="0.25">
      <c r="A7" s="316"/>
      <c r="B7" s="342"/>
      <c r="C7" s="213">
        <f t="shared" si="0"/>
        <v>3</v>
      </c>
      <c r="D7" s="194"/>
      <c r="E7" s="195"/>
      <c r="F7" s="194"/>
      <c r="G7" s="197"/>
    </row>
    <row r="8" spans="1:7" ht="15.65" customHeight="1" x14ac:dyDescent="0.25">
      <c r="A8" s="318" t="str">
        <f>CONCATENATE(Jahr-34," - ",Jahr- 19)</f>
        <v>1992 - 2007</v>
      </c>
      <c r="B8" s="342"/>
      <c r="C8" s="213">
        <f t="shared" si="0"/>
        <v>4</v>
      </c>
      <c r="D8" s="194"/>
      <c r="E8" s="195"/>
      <c r="F8" s="194"/>
      <c r="G8" s="197"/>
    </row>
    <row r="9" spans="1:7" ht="15.65" customHeight="1" x14ac:dyDescent="0.25">
      <c r="A9" s="316"/>
      <c r="B9" s="342"/>
      <c r="C9" s="213">
        <f t="shared" si="0"/>
        <v>5</v>
      </c>
      <c r="D9" s="194"/>
      <c r="E9" s="195"/>
      <c r="F9" s="194"/>
      <c r="G9" s="197"/>
    </row>
    <row r="10" spans="1:7" ht="15.65" customHeight="1" x14ac:dyDescent="0.25">
      <c r="A10" s="316"/>
      <c r="B10" s="342"/>
      <c r="C10" s="213">
        <f t="shared" si="0"/>
        <v>6</v>
      </c>
      <c r="D10" s="194"/>
      <c r="E10" s="195"/>
      <c r="F10" s="194"/>
      <c r="G10" s="197"/>
    </row>
    <row r="11" spans="1:7" ht="15.65" customHeight="1" x14ac:dyDescent="0.25">
      <c r="A11" s="316"/>
      <c r="B11" s="342"/>
      <c r="C11" s="213">
        <f t="shared" si="0"/>
        <v>7</v>
      </c>
      <c r="D11" s="194"/>
      <c r="E11" s="195"/>
      <c r="F11" s="194"/>
      <c r="G11" s="197"/>
    </row>
    <row r="12" spans="1:7" ht="15.65" customHeight="1" x14ac:dyDescent="0.25">
      <c r="A12" s="316"/>
      <c r="B12" s="342"/>
      <c r="C12" s="213">
        <f t="shared" si="0"/>
        <v>8</v>
      </c>
      <c r="D12" s="194"/>
      <c r="E12" s="195"/>
      <c r="F12" s="194"/>
      <c r="G12" s="197"/>
    </row>
    <row r="13" spans="1:7" ht="15.65" customHeight="1" x14ac:dyDescent="0.25">
      <c r="A13" s="319"/>
      <c r="B13" s="343"/>
      <c r="C13" s="214">
        <f t="shared" si="0"/>
        <v>9</v>
      </c>
      <c r="D13" s="194"/>
      <c r="E13" s="195"/>
      <c r="F13" s="194"/>
      <c r="G13" s="197"/>
    </row>
    <row r="14" spans="1:7" ht="15.65" customHeight="1" x14ac:dyDescent="0.25">
      <c r="A14" s="320"/>
      <c r="B14" s="344"/>
      <c r="C14" s="211">
        <v>101</v>
      </c>
      <c r="D14" s="194"/>
      <c r="E14" s="195"/>
      <c r="F14" s="194"/>
      <c r="G14" s="197"/>
    </row>
    <row r="15" spans="1:7" ht="15.65" customHeight="1" x14ac:dyDescent="0.25">
      <c r="A15" s="321" t="s">
        <v>3</v>
      </c>
      <c r="B15" s="344"/>
      <c r="C15" s="211">
        <f t="shared" ref="C15:C22" si="1">C14+1</f>
        <v>102</v>
      </c>
      <c r="D15" s="194"/>
      <c r="E15" s="195"/>
      <c r="F15" s="194"/>
      <c r="G15" s="197"/>
    </row>
    <row r="16" spans="1:7" ht="15.65" customHeight="1" x14ac:dyDescent="0.25">
      <c r="A16" s="321" t="s">
        <v>4</v>
      </c>
      <c r="B16" s="344"/>
      <c r="C16" s="211">
        <f t="shared" si="1"/>
        <v>103</v>
      </c>
      <c r="D16" s="194"/>
      <c r="E16" s="195"/>
      <c r="F16" s="194"/>
      <c r="G16" s="197"/>
    </row>
    <row r="17" spans="1:7" ht="15.65" customHeight="1" x14ac:dyDescent="0.25">
      <c r="A17" s="322"/>
      <c r="B17" s="344"/>
      <c r="C17" s="211">
        <f t="shared" si="1"/>
        <v>104</v>
      </c>
      <c r="D17" s="194"/>
      <c r="E17" s="195"/>
      <c r="F17" s="194"/>
      <c r="G17" s="197"/>
    </row>
    <row r="18" spans="1:7" ht="15.65" customHeight="1" x14ac:dyDescent="0.25">
      <c r="A18" s="323" t="str">
        <f>CONCATENATE(Jahr-18," / ",Jahr- 17)</f>
        <v>2008 / 2009</v>
      </c>
      <c r="B18" s="344"/>
      <c r="C18" s="211">
        <f t="shared" si="1"/>
        <v>105</v>
      </c>
      <c r="D18" s="194"/>
      <c r="E18" s="195"/>
      <c r="F18" s="194"/>
      <c r="G18" s="197"/>
    </row>
    <row r="19" spans="1:7" ht="15.65" customHeight="1" x14ac:dyDescent="0.25">
      <c r="A19" s="320"/>
      <c r="B19" s="344"/>
      <c r="C19" s="211">
        <f t="shared" si="1"/>
        <v>106</v>
      </c>
      <c r="D19" s="194"/>
      <c r="E19" s="195"/>
      <c r="F19" s="194"/>
      <c r="G19" s="197"/>
    </row>
    <row r="20" spans="1:7" ht="15.65" customHeight="1" x14ac:dyDescent="0.25">
      <c r="A20" s="320"/>
      <c r="B20" s="344"/>
      <c r="C20" s="211">
        <f t="shared" si="1"/>
        <v>107</v>
      </c>
      <c r="D20" s="194"/>
      <c r="E20" s="195"/>
      <c r="F20" s="194"/>
      <c r="G20" s="197"/>
    </row>
    <row r="21" spans="1:7" ht="15.65" customHeight="1" x14ac:dyDescent="0.25">
      <c r="A21" s="320"/>
      <c r="B21" s="344"/>
      <c r="C21" s="211">
        <f t="shared" si="1"/>
        <v>108</v>
      </c>
      <c r="D21" s="194"/>
      <c r="E21" s="195"/>
      <c r="F21" s="194"/>
      <c r="G21" s="197"/>
    </row>
    <row r="22" spans="1:7" ht="15.65" customHeight="1" x14ac:dyDescent="0.25">
      <c r="A22" s="324"/>
      <c r="B22" s="345"/>
      <c r="C22" s="212">
        <f t="shared" si="1"/>
        <v>109</v>
      </c>
      <c r="D22" s="194"/>
      <c r="E22" s="195"/>
      <c r="F22" s="194"/>
      <c r="G22" s="197"/>
    </row>
    <row r="23" spans="1:7" ht="15.65" customHeight="1" x14ac:dyDescent="0.25">
      <c r="A23" s="325"/>
      <c r="B23" s="346"/>
      <c r="C23" s="219">
        <v>201</v>
      </c>
      <c r="D23" s="194"/>
      <c r="E23" s="195"/>
      <c r="F23" s="194"/>
      <c r="G23" s="197"/>
    </row>
    <row r="24" spans="1:7" ht="15.65" customHeight="1" x14ac:dyDescent="0.25">
      <c r="A24" s="326" t="s">
        <v>5</v>
      </c>
      <c r="B24" s="346"/>
      <c r="C24" s="219">
        <f t="shared" ref="C24:C31" si="2">C23+1</f>
        <v>202</v>
      </c>
      <c r="D24" s="194"/>
      <c r="E24" s="195"/>
      <c r="F24" s="194"/>
      <c r="G24" s="197"/>
    </row>
    <row r="25" spans="1:7" ht="15.65" customHeight="1" x14ac:dyDescent="0.25">
      <c r="A25" s="327" t="s">
        <v>6</v>
      </c>
      <c r="B25" s="346"/>
      <c r="C25" s="219">
        <f t="shared" si="2"/>
        <v>203</v>
      </c>
      <c r="D25" s="194"/>
      <c r="E25" s="195"/>
      <c r="F25" s="194"/>
      <c r="G25" s="197"/>
    </row>
    <row r="26" spans="1:7" ht="15.65" customHeight="1" x14ac:dyDescent="0.25">
      <c r="A26" s="328"/>
      <c r="B26" s="346"/>
      <c r="C26" s="219">
        <f t="shared" si="2"/>
        <v>204</v>
      </c>
      <c r="D26" s="194"/>
      <c r="E26" s="195"/>
      <c r="F26" s="194"/>
      <c r="G26" s="197"/>
    </row>
    <row r="27" spans="1:7" ht="15.65" customHeight="1" x14ac:dyDescent="0.25">
      <c r="A27" s="329" t="str">
        <f>CONCATENATE(Jahr-16," / ",Jahr- 15)</f>
        <v>2010 / 2011</v>
      </c>
      <c r="B27" s="346"/>
      <c r="C27" s="219">
        <f t="shared" si="2"/>
        <v>205</v>
      </c>
      <c r="D27" s="194"/>
      <c r="E27" s="195"/>
      <c r="F27" s="194"/>
      <c r="G27" s="197"/>
    </row>
    <row r="28" spans="1:7" ht="15.65" customHeight="1" x14ac:dyDescent="0.25">
      <c r="A28" s="325"/>
      <c r="B28" s="346"/>
      <c r="C28" s="219">
        <f t="shared" si="2"/>
        <v>206</v>
      </c>
      <c r="D28" s="194"/>
      <c r="E28" s="195"/>
      <c r="F28" s="194"/>
      <c r="G28" s="197"/>
    </row>
    <row r="29" spans="1:7" ht="15.65" customHeight="1" x14ac:dyDescent="0.25">
      <c r="A29" s="325"/>
      <c r="B29" s="346"/>
      <c r="C29" s="219">
        <f t="shared" si="2"/>
        <v>207</v>
      </c>
      <c r="D29" s="194"/>
      <c r="E29" s="195"/>
      <c r="F29" s="194"/>
      <c r="G29" s="197"/>
    </row>
    <row r="30" spans="1:7" ht="15.65" customHeight="1" x14ac:dyDescent="0.25">
      <c r="A30" s="325"/>
      <c r="B30" s="346"/>
      <c r="C30" s="219">
        <f t="shared" si="2"/>
        <v>208</v>
      </c>
      <c r="D30" s="194"/>
      <c r="E30" s="195"/>
      <c r="F30" s="194"/>
      <c r="G30" s="197"/>
    </row>
    <row r="31" spans="1:7" ht="15.65" customHeight="1" x14ac:dyDescent="0.25">
      <c r="A31" s="330"/>
      <c r="B31" s="347"/>
      <c r="C31" s="220">
        <f t="shared" si="2"/>
        <v>209</v>
      </c>
      <c r="D31" s="194"/>
      <c r="E31" s="195"/>
      <c r="F31" s="194"/>
      <c r="G31" s="197"/>
    </row>
    <row r="32" spans="1:7" ht="15.65" customHeight="1" x14ac:dyDescent="0.25">
      <c r="A32" s="331"/>
      <c r="B32" s="348"/>
      <c r="C32" s="215">
        <v>301</v>
      </c>
      <c r="D32" s="194"/>
      <c r="E32" s="195"/>
      <c r="F32" s="194"/>
      <c r="G32" s="197"/>
    </row>
    <row r="33" spans="1:7" ht="15.65" customHeight="1" x14ac:dyDescent="0.25">
      <c r="A33" s="332" t="s">
        <v>5</v>
      </c>
      <c r="B33" s="348"/>
      <c r="C33" s="215">
        <f t="shared" ref="C33:C40" si="3">C32+1</f>
        <v>302</v>
      </c>
      <c r="D33" s="194"/>
      <c r="E33" s="195"/>
      <c r="F33" s="194"/>
      <c r="G33" s="197"/>
    </row>
    <row r="34" spans="1:7" ht="15.65" customHeight="1" x14ac:dyDescent="0.25">
      <c r="A34" s="333" t="s">
        <v>7</v>
      </c>
      <c r="B34" s="348"/>
      <c r="C34" s="215">
        <f t="shared" si="3"/>
        <v>303</v>
      </c>
      <c r="D34" s="194"/>
      <c r="E34" s="195"/>
      <c r="F34" s="194"/>
      <c r="G34" s="197"/>
    </row>
    <row r="35" spans="1:7" ht="15.65" customHeight="1" x14ac:dyDescent="0.25">
      <c r="A35" s="334"/>
      <c r="B35" s="348"/>
      <c r="C35" s="215">
        <f t="shared" si="3"/>
        <v>304</v>
      </c>
      <c r="D35" s="194"/>
      <c r="E35" s="195"/>
      <c r="F35" s="194"/>
      <c r="G35" s="197"/>
    </row>
    <row r="36" spans="1:7" ht="15.65" customHeight="1" x14ac:dyDescent="0.25">
      <c r="A36" s="335" t="str">
        <f>CONCATENATE(Jahr-14," / ",Jahr- 13)</f>
        <v>2012 / 2013</v>
      </c>
      <c r="B36" s="348"/>
      <c r="C36" s="215">
        <f t="shared" si="3"/>
        <v>305</v>
      </c>
      <c r="D36" s="194"/>
      <c r="E36" s="195"/>
      <c r="F36" s="194"/>
      <c r="G36" s="197"/>
    </row>
    <row r="37" spans="1:7" ht="15.65" customHeight="1" x14ac:dyDescent="0.25">
      <c r="A37" s="331"/>
      <c r="B37" s="348"/>
      <c r="C37" s="215">
        <f t="shared" si="3"/>
        <v>306</v>
      </c>
      <c r="D37" s="194"/>
      <c r="E37" s="195"/>
      <c r="F37" s="194"/>
      <c r="G37" s="197"/>
    </row>
    <row r="38" spans="1:7" ht="15.65" customHeight="1" x14ac:dyDescent="0.25">
      <c r="A38" s="331"/>
      <c r="B38" s="348"/>
      <c r="C38" s="215">
        <f t="shared" si="3"/>
        <v>307</v>
      </c>
      <c r="D38" s="194"/>
      <c r="E38" s="195"/>
      <c r="F38" s="194"/>
      <c r="G38" s="197"/>
    </row>
    <row r="39" spans="1:7" ht="15.65" customHeight="1" x14ac:dyDescent="0.25">
      <c r="A39" s="331"/>
      <c r="B39" s="348"/>
      <c r="C39" s="215">
        <f t="shared" si="3"/>
        <v>308</v>
      </c>
      <c r="D39" s="194"/>
      <c r="E39" s="195"/>
      <c r="F39" s="194"/>
      <c r="G39" s="197"/>
    </row>
    <row r="40" spans="1:7" ht="15.65" customHeight="1" x14ac:dyDescent="0.25">
      <c r="A40" s="336"/>
      <c r="B40" s="349"/>
      <c r="C40" s="216">
        <f t="shared" si="3"/>
        <v>309</v>
      </c>
      <c r="D40" s="194"/>
      <c r="E40" s="195"/>
      <c r="F40" s="194"/>
      <c r="G40" s="197"/>
    </row>
    <row r="41" spans="1:7" ht="15.65" customHeight="1" x14ac:dyDescent="0.25">
      <c r="A41" s="337"/>
      <c r="B41" s="350"/>
      <c r="C41" s="217">
        <v>401</v>
      </c>
      <c r="D41" s="194"/>
      <c r="E41" s="195"/>
      <c r="F41" s="194"/>
      <c r="G41" s="197"/>
    </row>
    <row r="42" spans="1:7" ht="15.65" customHeight="1" x14ac:dyDescent="0.25">
      <c r="A42" s="338" t="s">
        <v>5</v>
      </c>
      <c r="B42" s="350"/>
      <c r="C42" s="217">
        <f t="shared" ref="C42:C49" si="4">C41+1</f>
        <v>402</v>
      </c>
      <c r="D42" s="194"/>
      <c r="E42" s="195"/>
      <c r="F42" s="194"/>
      <c r="G42" s="197"/>
    </row>
    <row r="43" spans="1:7" ht="15.65" customHeight="1" x14ac:dyDescent="0.25">
      <c r="A43" s="338" t="s">
        <v>8</v>
      </c>
      <c r="B43" s="350"/>
      <c r="C43" s="217">
        <f t="shared" si="4"/>
        <v>403</v>
      </c>
      <c r="D43" s="194"/>
      <c r="E43" s="195"/>
      <c r="F43" s="194"/>
      <c r="G43" s="197"/>
    </row>
    <row r="44" spans="1:7" ht="15.65" customHeight="1" x14ac:dyDescent="0.25">
      <c r="A44" s="337"/>
      <c r="B44" s="350"/>
      <c r="C44" s="217">
        <f t="shared" si="4"/>
        <v>404</v>
      </c>
      <c r="D44" s="194"/>
      <c r="E44" s="195"/>
      <c r="F44" s="194"/>
      <c r="G44" s="197"/>
    </row>
    <row r="45" spans="1:7" ht="15.65" customHeight="1" x14ac:dyDescent="0.25">
      <c r="A45" s="339" t="str">
        <f>CONCATENATE(Jahr-12," ...")</f>
        <v>2014 ...</v>
      </c>
      <c r="B45" s="350"/>
      <c r="C45" s="217">
        <f t="shared" si="4"/>
        <v>405</v>
      </c>
      <c r="D45" s="194"/>
      <c r="E45" s="195"/>
      <c r="F45" s="194"/>
      <c r="G45" s="197"/>
    </row>
    <row r="46" spans="1:7" ht="15.65" customHeight="1" x14ac:dyDescent="0.25">
      <c r="A46" s="337"/>
      <c r="B46" s="350"/>
      <c r="C46" s="217">
        <f t="shared" si="4"/>
        <v>406</v>
      </c>
      <c r="D46" s="194"/>
      <c r="E46" s="195"/>
      <c r="F46" s="194"/>
      <c r="G46" s="197"/>
    </row>
    <row r="47" spans="1:7" ht="15.65" customHeight="1" x14ac:dyDescent="0.25">
      <c r="A47" s="337"/>
      <c r="B47" s="350"/>
      <c r="C47" s="217">
        <f t="shared" si="4"/>
        <v>407</v>
      </c>
      <c r="D47" s="194"/>
      <c r="E47" s="195"/>
      <c r="F47" s="194"/>
      <c r="G47" s="197"/>
    </row>
    <row r="48" spans="1:7" ht="15.65" customHeight="1" x14ac:dyDescent="0.25">
      <c r="A48" s="337"/>
      <c r="B48" s="350"/>
      <c r="C48" s="217">
        <f t="shared" si="4"/>
        <v>408</v>
      </c>
      <c r="D48" s="194"/>
      <c r="E48" s="195"/>
      <c r="F48" s="194"/>
      <c r="G48" s="197"/>
    </row>
    <row r="49" spans="1:17" ht="15.65" customHeight="1" x14ac:dyDescent="0.25">
      <c r="A49" s="340"/>
      <c r="B49" s="351"/>
      <c r="C49" s="218">
        <f t="shared" si="4"/>
        <v>409</v>
      </c>
      <c r="D49" s="194"/>
      <c r="E49" s="195"/>
      <c r="F49" s="194"/>
      <c r="G49" s="206"/>
    </row>
    <row r="50" spans="1:17" s="62" customFormat="1" ht="5" customHeight="1" x14ac:dyDescent="0.35">
      <c r="A50" s="61"/>
      <c r="C50" s="63"/>
      <c r="D50" s="61"/>
      <c r="E50" s="61"/>
      <c r="F50" s="61"/>
      <c r="G50" s="61"/>
      <c r="H50" s="61"/>
    </row>
    <row r="51" spans="1:17" s="18" customFormat="1" ht="12" x14ac:dyDescent="0.3">
      <c r="A51" s="64" t="str">
        <f>Datum</f>
        <v>23. März 2026 / pf</v>
      </c>
      <c r="B51" s="16"/>
      <c r="C51" s="16"/>
      <c r="D51" s="17"/>
      <c r="E51" s="17"/>
      <c r="G51" s="17" t="s">
        <v>9</v>
      </c>
      <c r="H51" s="65"/>
      <c r="J51" s="17"/>
      <c r="K51" s="65"/>
      <c r="N51" s="16"/>
      <c r="O51" s="17"/>
      <c r="P51" s="16"/>
      <c r="Q51" s="65"/>
    </row>
    <row r="52" spans="1:17" s="60" customFormat="1" ht="32" customHeight="1" x14ac:dyDescent="0.25">
      <c r="A52" s="209" t="s">
        <v>1</v>
      </c>
      <c r="B52" s="456" t="s">
        <v>140</v>
      </c>
      <c r="C52" s="457"/>
      <c r="D52" s="402" t="s">
        <v>141</v>
      </c>
      <c r="E52" s="210"/>
      <c r="F52" s="401" t="s">
        <v>142</v>
      </c>
      <c r="G52" s="403" t="s">
        <v>143</v>
      </c>
    </row>
    <row r="53" spans="1:17" s="60" customFormat="1" ht="15.65" customHeight="1" x14ac:dyDescent="0.25">
      <c r="A53" s="352"/>
      <c r="B53" s="386">
        <f>B5</f>
        <v>0</v>
      </c>
      <c r="C53" s="223">
        <v>501</v>
      </c>
      <c r="D53" s="201"/>
      <c r="E53" s="202"/>
      <c r="F53" s="203"/>
      <c r="G53" s="204"/>
    </row>
    <row r="54" spans="1:17" ht="15.65" customHeight="1" x14ac:dyDescent="0.25">
      <c r="A54" s="353" t="s">
        <v>10</v>
      </c>
      <c r="B54" s="387"/>
      <c r="C54" s="221">
        <f t="shared" ref="C54:C59" si="5">C53+1</f>
        <v>502</v>
      </c>
      <c r="D54" s="194"/>
      <c r="E54" s="195"/>
      <c r="F54" s="196"/>
      <c r="G54" s="197"/>
    </row>
    <row r="55" spans="1:17" ht="15.65" customHeight="1" x14ac:dyDescent="0.25">
      <c r="A55" s="354"/>
      <c r="B55" s="387"/>
      <c r="C55" s="221">
        <f t="shared" si="5"/>
        <v>503</v>
      </c>
      <c r="D55" s="194"/>
      <c r="E55" s="195"/>
      <c r="F55" s="196"/>
      <c r="G55" s="197"/>
    </row>
    <row r="56" spans="1:17" ht="15.65" customHeight="1" x14ac:dyDescent="0.25">
      <c r="A56" s="355" t="str">
        <f>A8</f>
        <v>1992 - 2007</v>
      </c>
      <c r="B56" s="387"/>
      <c r="C56" s="221">
        <f t="shared" si="5"/>
        <v>504</v>
      </c>
      <c r="D56" s="194"/>
      <c r="E56" s="195"/>
      <c r="F56" s="196"/>
      <c r="G56" s="197"/>
    </row>
    <row r="57" spans="1:17" ht="15.65" customHeight="1" x14ac:dyDescent="0.25">
      <c r="A57" s="356"/>
      <c r="B57" s="387"/>
      <c r="C57" s="221">
        <f t="shared" si="5"/>
        <v>505</v>
      </c>
      <c r="D57" s="194"/>
      <c r="E57" s="195"/>
      <c r="F57" s="196"/>
      <c r="G57" s="197"/>
    </row>
    <row r="58" spans="1:17" ht="15.65" customHeight="1" x14ac:dyDescent="0.25">
      <c r="A58" s="356"/>
      <c r="B58" s="387"/>
      <c r="C58" s="221">
        <f t="shared" si="5"/>
        <v>506</v>
      </c>
      <c r="D58" s="194"/>
      <c r="E58" s="195"/>
      <c r="F58" s="196"/>
      <c r="G58" s="197"/>
    </row>
    <row r="59" spans="1:17" ht="15.65" customHeight="1" x14ac:dyDescent="0.25">
      <c r="A59" s="357"/>
      <c r="B59" s="388"/>
      <c r="C59" s="222">
        <f t="shared" si="5"/>
        <v>507</v>
      </c>
      <c r="D59" s="194"/>
      <c r="E59" s="195"/>
      <c r="F59" s="196"/>
      <c r="G59" s="197"/>
    </row>
    <row r="60" spans="1:17" ht="15.65" customHeight="1" x14ac:dyDescent="0.25">
      <c r="A60" s="358"/>
      <c r="B60" s="389"/>
      <c r="C60" s="224">
        <v>601</v>
      </c>
      <c r="D60" s="194"/>
      <c r="E60" s="195"/>
      <c r="F60" s="196"/>
      <c r="G60" s="197"/>
    </row>
    <row r="61" spans="1:17" ht="15.65" customHeight="1" x14ac:dyDescent="0.25">
      <c r="A61" s="359" t="s">
        <v>11</v>
      </c>
      <c r="B61" s="389"/>
      <c r="C61" s="224">
        <f t="shared" ref="C61:C66" si="6">C60+1</f>
        <v>602</v>
      </c>
      <c r="D61" s="194"/>
      <c r="E61" s="195"/>
      <c r="F61" s="196"/>
      <c r="G61" s="197"/>
    </row>
    <row r="62" spans="1:17" ht="15.65" customHeight="1" x14ac:dyDescent="0.25">
      <c r="A62" s="359" t="s">
        <v>4</v>
      </c>
      <c r="B62" s="389"/>
      <c r="C62" s="224">
        <f t="shared" si="6"/>
        <v>603</v>
      </c>
      <c r="D62" s="194"/>
      <c r="E62" s="195"/>
      <c r="F62" s="196"/>
      <c r="G62" s="197"/>
    </row>
    <row r="63" spans="1:17" ht="15.65" customHeight="1" x14ac:dyDescent="0.25">
      <c r="A63" s="360"/>
      <c r="B63" s="389"/>
      <c r="C63" s="224">
        <f t="shared" si="6"/>
        <v>604</v>
      </c>
      <c r="D63" s="194"/>
      <c r="E63" s="195"/>
      <c r="F63" s="196"/>
      <c r="G63" s="197"/>
    </row>
    <row r="64" spans="1:17" ht="15.65" customHeight="1" x14ac:dyDescent="0.25">
      <c r="A64" s="361" t="str">
        <f>A18</f>
        <v>2008 / 2009</v>
      </c>
      <c r="B64" s="389"/>
      <c r="C64" s="224">
        <f t="shared" si="6"/>
        <v>605</v>
      </c>
      <c r="D64" s="194"/>
      <c r="E64" s="195"/>
      <c r="F64" s="196"/>
      <c r="G64" s="197"/>
    </row>
    <row r="65" spans="1:7" ht="15.65" customHeight="1" x14ac:dyDescent="0.25">
      <c r="A65" s="360"/>
      <c r="B65" s="389"/>
      <c r="C65" s="224">
        <f t="shared" si="6"/>
        <v>606</v>
      </c>
      <c r="D65" s="194"/>
      <c r="E65" s="195"/>
      <c r="F65" s="196"/>
      <c r="G65" s="197"/>
    </row>
    <row r="66" spans="1:7" ht="15.65" customHeight="1" x14ac:dyDescent="0.25">
      <c r="A66" s="362"/>
      <c r="B66" s="390"/>
      <c r="C66" s="225">
        <f t="shared" si="6"/>
        <v>607</v>
      </c>
      <c r="D66" s="194"/>
      <c r="E66" s="195"/>
      <c r="F66" s="196"/>
      <c r="G66" s="197"/>
    </row>
    <row r="67" spans="1:7" ht="15.65" customHeight="1" x14ac:dyDescent="0.25">
      <c r="A67" s="363"/>
      <c r="B67" s="391"/>
      <c r="C67" s="66">
        <v>701</v>
      </c>
      <c r="D67" s="194"/>
      <c r="E67" s="195"/>
      <c r="F67" s="196"/>
      <c r="G67" s="197"/>
    </row>
    <row r="68" spans="1:7" ht="15.65" customHeight="1" x14ac:dyDescent="0.25">
      <c r="A68" s="364" t="s">
        <v>12</v>
      </c>
      <c r="B68" s="391"/>
      <c r="C68" s="66">
        <f t="shared" ref="C68:C73" si="7">C67+1</f>
        <v>702</v>
      </c>
      <c r="D68" s="194"/>
      <c r="E68" s="195"/>
      <c r="F68" s="196"/>
      <c r="G68" s="197"/>
    </row>
    <row r="69" spans="1:7" ht="15.65" customHeight="1" x14ac:dyDescent="0.25">
      <c r="A69" s="365" t="s">
        <v>6</v>
      </c>
      <c r="B69" s="391"/>
      <c r="C69" s="66">
        <f t="shared" si="7"/>
        <v>703</v>
      </c>
      <c r="D69" s="194"/>
      <c r="E69" s="195"/>
      <c r="F69" s="196"/>
      <c r="G69" s="197"/>
    </row>
    <row r="70" spans="1:7" ht="15.65" customHeight="1" x14ac:dyDescent="0.25">
      <c r="A70" s="363"/>
      <c r="B70" s="391"/>
      <c r="C70" s="66">
        <f t="shared" si="7"/>
        <v>704</v>
      </c>
      <c r="D70" s="194"/>
      <c r="E70" s="195"/>
      <c r="F70" s="196"/>
      <c r="G70" s="197"/>
    </row>
    <row r="71" spans="1:7" ht="15.65" customHeight="1" x14ac:dyDescent="0.25">
      <c r="A71" s="366" t="str">
        <f>A27</f>
        <v>2010 / 2011</v>
      </c>
      <c r="B71" s="391"/>
      <c r="C71" s="66">
        <f t="shared" si="7"/>
        <v>705</v>
      </c>
      <c r="D71" s="194"/>
      <c r="E71" s="195"/>
      <c r="F71" s="196"/>
      <c r="G71" s="197"/>
    </row>
    <row r="72" spans="1:7" ht="15.65" customHeight="1" x14ac:dyDescent="0.25">
      <c r="A72" s="363"/>
      <c r="B72" s="391"/>
      <c r="C72" s="66">
        <f>C71+1</f>
        <v>706</v>
      </c>
      <c r="D72" s="194"/>
      <c r="E72" s="195"/>
      <c r="F72" s="196"/>
      <c r="G72" s="197"/>
    </row>
    <row r="73" spans="1:7" ht="15.65" customHeight="1" x14ac:dyDescent="0.25">
      <c r="A73" s="367"/>
      <c r="B73" s="392"/>
      <c r="C73" s="199">
        <f t="shared" si="7"/>
        <v>707</v>
      </c>
      <c r="D73" s="194"/>
      <c r="E73" s="195"/>
      <c r="F73" s="196"/>
      <c r="G73" s="197"/>
    </row>
    <row r="74" spans="1:7" ht="15.65" customHeight="1" x14ac:dyDescent="0.25">
      <c r="A74" s="368"/>
      <c r="B74" s="393"/>
      <c r="C74" s="226">
        <v>801</v>
      </c>
      <c r="D74" s="194"/>
      <c r="E74" s="195"/>
      <c r="F74" s="196"/>
      <c r="G74" s="197"/>
    </row>
    <row r="75" spans="1:7" ht="15.65" customHeight="1" x14ac:dyDescent="0.25">
      <c r="A75" s="369" t="s">
        <v>12</v>
      </c>
      <c r="B75" s="393"/>
      <c r="C75" s="226">
        <f t="shared" ref="C75:C80" si="8">C74+1</f>
        <v>802</v>
      </c>
      <c r="D75" s="194"/>
      <c r="E75" s="195"/>
      <c r="F75" s="196"/>
      <c r="G75" s="197"/>
    </row>
    <row r="76" spans="1:7" ht="15.65" customHeight="1" x14ac:dyDescent="0.25">
      <c r="A76" s="369" t="s">
        <v>7</v>
      </c>
      <c r="B76" s="393"/>
      <c r="C76" s="226">
        <f t="shared" si="8"/>
        <v>803</v>
      </c>
      <c r="D76" s="194"/>
      <c r="E76" s="195"/>
      <c r="F76" s="196"/>
      <c r="G76" s="197"/>
    </row>
    <row r="77" spans="1:7" ht="15.65" customHeight="1" x14ac:dyDescent="0.25">
      <c r="A77" s="370"/>
      <c r="B77" s="393"/>
      <c r="C77" s="226">
        <f t="shared" si="8"/>
        <v>804</v>
      </c>
      <c r="D77" s="194"/>
      <c r="E77" s="195"/>
      <c r="F77" s="196"/>
      <c r="G77" s="197"/>
    </row>
    <row r="78" spans="1:7" ht="15.65" customHeight="1" x14ac:dyDescent="0.25">
      <c r="A78" s="371" t="str">
        <f>A36</f>
        <v>2012 / 2013</v>
      </c>
      <c r="B78" s="393"/>
      <c r="C78" s="226">
        <f t="shared" si="8"/>
        <v>805</v>
      </c>
      <c r="D78" s="194"/>
      <c r="E78" s="195"/>
      <c r="F78" s="196"/>
      <c r="G78" s="197"/>
    </row>
    <row r="79" spans="1:7" ht="15.65" customHeight="1" x14ac:dyDescent="0.25">
      <c r="A79" s="370"/>
      <c r="B79" s="393"/>
      <c r="C79" s="226">
        <f t="shared" si="8"/>
        <v>806</v>
      </c>
      <c r="D79" s="194"/>
      <c r="E79" s="195"/>
      <c r="F79" s="196"/>
      <c r="G79" s="197"/>
    </row>
    <row r="80" spans="1:7" ht="15.65" customHeight="1" x14ac:dyDescent="0.25">
      <c r="A80" s="372"/>
      <c r="B80" s="394"/>
      <c r="C80" s="227">
        <f t="shared" si="8"/>
        <v>807</v>
      </c>
      <c r="D80" s="194"/>
      <c r="E80" s="195"/>
      <c r="F80" s="196"/>
      <c r="G80" s="197"/>
    </row>
    <row r="81" spans="1:7" ht="15.65" customHeight="1" x14ac:dyDescent="0.25">
      <c r="A81" s="373"/>
      <c r="B81" s="395"/>
      <c r="C81" s="228">
        <v>901</v>
      </c>
      <c r="D81" s="194"/>
      <c r="E81" s="195"/>
      <c r="F81" s="196"/>
      <c r="G81" s="197"/>
    </row>
    <row r="82" spans="1:7" ht="15.65" customHeight="1" x14ac:dyDescent="0.25">
      <c r="A82" s="374" t="s">
        <v>12</v>
      </c>
      <c r="B82" s="395"/>
      <c r="C82" s="228">
        <f t="shared" ref="C82:C87" si="9">C81+1</f>
        <v>902</v>
      </c>
      <c r="D82" s="194"/>
      <c r="E82" s="195"/>
      <c r="F82" s="196"/>
      <c r="G82" s="197"/>
    </row>
    <row r="83" spans="1:7" ht="15.65" customHeight="1" x14ac:dyDescent="0.25">
      <c r="A83" s="374" t="s">
        <v>8</v>
      </c>
      <c r="B83" s="395"/>
      <c r="C83" s="228">
        <f t="shared" si="9"/>
        <v>903</v>
      </c>
      <c r="D83" s="194"/>
      <c r="E83" s="195"/>
      <c r="F83" s="196"/>
      <c r="G83" s="197"/>
    </row>
    <row r="84" spans="1:7" ht="15.65" customHeight="1" x14ac:dyDescent="0.25">
      <c r="A84" s="373"/>
      <c r="B84" s="395"/>
      <c r="C84" s="228">
        <f t="shared" si="9"/>
        <v>904</v>
      </c>
      <c r="D84" s="194"/>
      <c r="E84" s="195"/>
      <c r="F84" s="196"/>
      <c r="G84" s="197"/>
    </row>
    <row r="85" spans="1:7" ht="15.65" customHeight="1" x14ac:dyDescent="0.25">
      <c r="A85" s="375" t="str">
        <f>A45</f>
        <v>2014 ...</v>
      </c>
      <c r="B85" s="395"/>
      <c r="C85" s="228">
        <f t="shared" si="9"/>
        <v>905</v>
      </c>
      <c r="D85" s="194"/>
      <c r="E85" s="195"/>
      <c r="F85" s="196"/>
      <c r="G85" s="197"/>
    </row>
    <row r="86" spans="1:7" ht="15.65" customHeight="1" x14ac:dyDescent="0.25">
      <c r="A86" s="376"/>
      <c r="B86" s="395"/>
      <c r="C86" s="228">
        <f t="shared" si="9"/>
        <v>906</v>
      </c>
      <c r="D86" s="194"/>
      <c r="E86" s="195"/>
      <c r="F86" s="196"/>
      <c r="G86" s="197"/>
    </row>
    <row r="87" spans="1:7" ht="15.65" customHeight="1" x14ac:dyDescent="0.25">
      <c r="A87" s="377"/>
      <c r="B87" s="396"/>
      <c r="C87" s="229">
        <f t="shared" si="9"/>
        <v>907</v>
      </c>
      <c r="D87" s="194"/>
      <c r="E87" s="195"/>
      <c r="F87" s="196"/>
      <c r="G87" s="197"/>
    </row>
    <row r="88" spans="1:7" ht="15.65" customHeight="1" x14ac:dyDescent="0.25">
      <c r="A88" s="378"/>
      <c r="B88" s="397"/>
      <c r="C88" s="67">
        <v>1</v>
      </c>
      <c r="D88" s="194"/>
      <c r="E88" s="195"/>
      <c r="F88" s="196"/>
      <c r="G88" s="197"/>
    </row>
    <row r="89" spans="1:7" ht="15.65" customHeight="1" x14ac:dyDescent="0.25">
      <c r="A89" s="379" t="s">
        <v>3</v>
      </c>
      <c r="B89" s="397"/>
      <c r="C89" s="67">
        <f t="shared" ref="C89:C97" si="10">C88+1</f>
        <v>2</v>
      </c>
      <c r="D89" s="194"/>
      <c r="E89" s="195"/>
      <c r="F89" s="196"/>
      <c r="G89" s="197"/>
    </row>
    <row r="90" spans="1:7" ht="15.65" customHeight="1" x14ac:dyDescent="0.25">
      <c r="A90" s="379" t="s">
        <v>13</v>
      </c>
      <c r="B90" s="397"/>
      <c r="C90" s="67">
        <f t="shared" si="10"/>
        <v>3</v>
      </c>
      <c r="D90" s="194"/>
      <c r="E90" s="195"/>
      <c r="F90" s="196"/>
      <c r="G90" s="197"/>
    </row>
    <row r="91" spans="1:7" ht="15.65" customHeight="1" x14ac:dyDescent="0.25">
      <c r="A91" s="380" t="str">
        <f>CONCATENATE("… ",Jahr-35)</f>
        <v>… 1991</v>
      </c>
      <c r="B91" s="397"/>
      <c r="C91" s="67">
        <f t="shared" si="10"/>
        <v>4</v>
      </c>
      <c r="D91" s="194"/>
      <c r="E91" s="195"/>
      <c r="F91" s="196"/>
      <c r="G91" s="197"/>
    </row>
    <row r="92" spans="1:7" ht="15.65" customHeight="1" x14ac:dyDescent="0.25">
      <c r="A92" s="381"/>
      <c r="B92" s="398"/>
      <c r="C92" s="200">
        <f t="shared" si="10"/>
        <v>5</v>
      </c>
      <c r="D92" s="194"/>
      <c r="E92" s="195"/>
      <c r="F92" s="196"/>
      <c r="G92" s="197"/>
    </row>
    <row r="93" spans="1:7" ht="15.65" customHeight="1" x14ac:dyDescent="0.25">
      <c r="A93" s="382"/>
      <c r="B93" s="399"/>
      <c r="C93" s="230">
        <f>1</f>
        <v>1</v>
      </c>
      <c r="D93" s="194"/>
      <c r="E93" s="195"/>
      <c r="F93" s="196"/>
      <c r="G93" s="197"/>
    </row>
    <row r="94" spans="1:7" ht="15.65" customHeight="1" x14ac:dyDescent="0.25">
      <c r="A94" s="383" t="s">
        <v>11</v>
      </c>
      <c r="B94" s="399"/>
      <c r="C94" s="230">
        <f t="shared" si="10"/>
        <v>2</v>
      </c>
      <c r="D94" s="194"/>
      <c r="E94" s="195"/>
      <c r="F94" s="196"/>
      <c r="G94" s="197"/>
    </row>
    <row r="95" spans="1:7" ht="15.65" customHeight="1" x14ac:dyDescent="0.25">
      <c r="A95" s="383" t="s">
        <v>13</v>
      </c>
      <c r="B95" s="399"/>
      <c r="C95" s="230">
        <f t="shared" si="10"/>
        <v>3</v>
      </c>
      <c r="D95" s="194"/>
      <c r="E95" s="195"/>
      <c r="F95" s="196"/>
      <c r="G95" s="197"/>
    </row>
    <row r="96" spans="1:7" ht="15.65" customHeight="1" x14ac:dyDescent="0.25">
      <c r="A96" s="384" t="str">
        <f>A91</f>
        <v>… 1991</v>
      </c>
      <c r="B96" s="399"/>
      <c r="C96" s="230">
        <f t="shared" si="10"/>
        <v>4</v>
      </c>
      <c r="D96" s="194"/>
      <c r="E96" s="195"/>
      <c r="F96" s="196"/>
      <c r="G96" s="197"/>
    </row>
    <row r="97" spans="1:17" ht="15.65" customHeight="1" x14ac:dyDescent="0.25">
      <c r="A97" s="385"/>
      <c r="B97" s="400"/>
      <c r="C97" s="231">
        <f t="shared" si="10"/>
        <v>5</v>
      </c>
      <c r="D97" s="194"/>
      <c r="E97" s="195"/>
      <c r="F97" s="196"/>
      <c r="G97" s="197"/>
    </row>
    <row r="98" spans="1:17" s="62" customFormat="1" ht="5" customHeight="1" x14ac:dyDescent="0.35">
      <c r="A98" s="61"/>
      <c r="C98" s="63"/>
      <c r="D98" s="61"/>
      <c r="E98" s="61"/>
      <c r="F98" s="61"/>
      <c r="G98" s="61"/>
      <c r="H98" s="61"/>
    </row>
    <row r="99" spans="1:17" s="18" customFormat="1" ht="12" x14ac:dyDescent="0.3">
      <c r="A99" s="64" t="str">
        <f>Datum</f>
        <v>23. März 2026 / pf</v>
      </c>
      <c r="B99" s="16"/>
      <c r="C99" s="16"/>
      <c r="D99" s="17"/>
      <c r="E99" s="17"/>
      <c r="G99" s="17" t="s">
        <v>17</v>
      </c>
      <c r="H99" s="65"/>
      <c r="J99" s="17"/>
      <c r="K99" s="65"/>
      <c r="N99" s="16"/>
      <c r="O99" s="17"/>
      <c r="P99" s="16"/>
      <c r="Q99" s="65"/>
    </row>
  </sheetData>
  <mergeCells count="4">
    <mergeCell ref="A1:G1"/>
    <mergeCell ref="B4:C4"/>
    <mergeCell ref="B52:C52"/>
    <mergeCell ref="E2:G2"/>
  </mergeCells>
  <pageMargins left="0.98425196850393704" right="0.39370078740157483" top="0.19685039370078741" bottom="0.19685039370078741" header="0.31496062992125984" footer="0.31496062992125984"/>
  <pageSetup paperSize="9" fitToHeight="2" orientation="portrait" r:id="rId1"/>
  <headerFooter alignWithMargins="0"/>
  <rowBreaks count="1" manualBreakCount="1">
    <brk id="51" max="16383" man="1"/>
  </rowBreaks>
  <ignoredErrors>
    <ignoredError sqref="C9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39CCB-6CEB-4E35-BAEF-9FCB850D8002}">
  <dimension ref="A1:P87"/>
  <sheetViews>
    <sheetView workbookViewId="0">
      <selection activeCell="J18" sqref="J18"/>
    </sheetView>
  </sheetViews>
  <sheetFormatPr baseColWidth="10" defaultColWidth="11.54296875" defaultRowHeight="15.5" x14ac:dyDescent="0.3"/>
  <cols>
    <col min="1" max="1" width="7.6328125" style="13" customWidth="1"/>
    <col min="2" max="2" width="8.6328125" style="3" customWidth="1"/>
    <col min="3" max="3" width="6.6328125" style="3" customWidth="1"/>
    <col min="4" max="6" width="4.6328125" style="2" customWidth="1"/>
    <col min="7" max="7" width="5.6328125" style="2" hidden="1" customWidth="1"/>
    <col min="8" max="8" width="0.81640625" style="2" customWidth="1"/>
    <col min="9" max="9" width="32.6328125" style="12" customWidth="1"/>
    <col min="10" max="10" width="20.6328125" style="11" customWidth="1"/>
    <col min="11" max="11" width="5.6328125" style="1" customWidth="1"/>
    <col min="12" max="12" width="2.6328125" style="3" customWidth="1"/>
    <col min="13" max="16384" width="11.54296875" style="3"/>
  </cols>
  <sheetData>
    <row r="1" spans="1:16" s="25" customFormat="1" ht="36" x14ac:dyDescent="0.6">
      <c r="A1" s="428" t="str">
        <f>Titel</f>
        <v>Int. Kanu-Regatta  Rapperswil-Jona  2026</v>
      </c>
      <c r="B1" s="429"/>
      <c r="C1" s="429"/>
      <c r="D1" s="429"/>
      <c r="E1" s="429"/>
      <c r="F1" s="429"/>
      <c r="G1" s="429"/>
      <c r="H1" s="429"/>
      <c r="I1" s="429"/>
      <c r="J1" s="429"/>
      <c r="K1" s="430"/>
      <c r="L1" s="22"/>
      <c r="M1" s="26"/>
      <c r="N1" s="22"/>
      <c r="O1" s="23"/>
      <c r="P1" s="24"/>
    </row>
    <row r="2" spans="1:16" s="27" customFormat="1" ht="20" customHeight="1" x14ac:dyDescent="0.25">
      <c r="A2" s="279"/>
      <c r="B2" s="176" t="s">
        <v>46</v>
      </c>
      <c r="C2" s="437" t="str">
        <f>Klub</f>
        <v>KC ??</v>
      </c>
      <c r="D2" s="438"/>
      <c r="E2" s="438"/>
      <c r="F2" s="438"/>
      <c r="G2" s="438"/>
      <c r="H2" s="438"/>
      <c r="I2" s="438"/>
      <c r="J2" s="279"/>
      <c r="K2" s="279"/>
    </row>
    <row r="3" spans="1:16" s="5" customFormat="1" ht="5" customHeight="1" x14ac:dyDescent="0.25">
      <c r="A3" s="90"/>
      <c r="B3" s="6"/>
      <c r="D3" s="4"/>
      <c r="E3" s="6"/>
      <c r="F3" s="6"/>
      <c r="G3" s="6"/>
      <c r="H3" s="6"/>
      <c r="I3" s="7"/>
      <c r="J3" s="7"/>
      <c r="K3" s="1"/>
    </row>
    <row r="4" spans="1:16" s="27" customFormat="1" ht="20" customHeight="1" x14ac:dyDescent="0.25">
      <c r="A4" s="94"/>
      <c r="B4" s="176" t="s">
        <v>14</v>
      </c>
      <c r="C4" s="435">
        <v>46275</v>
      </c>
      <c r="D4" s="436"/>
      <c r="E4" s="436"/>
      <c r="F4" s="436"/>
      <c r="G4" s="175"/>
    </row>
    <row r="5" spans="1:16" s="5" customFormat="1" ht="5" customHeight="1" x14ac:dyDescent="0.25">
      <c r="A5" s="90"/>
      <c r="D5" s="4"/>
      <c r="E5" s="6"/>
      <c r="F5" s="6"/>
      <c r="G5" s="6"/>
      <c r="H5" s="6"/>
      <c r="I5" s="69"/>
      <c r="J5" s="72"/>
      <c r="K5" s="1"/>
    </row>
    <row r="6" spans="1:16" s="27" customFormat="1" ht="20" customHeight="1" x14ac:dyDescent="0.25">
      <c r="A6" s="433" t="s">
        <v>106</v>
      </c>
      <c r="B6" s="434"/>
      <c r="C6" s="193" t="s">
        <v>37</v>
      </c>
      <c r="D6" s="114"/>
      <c r="E6" s="120" t="s">
        <v>24</v>
      </c>
      <c r="F6" s="120"/>
      <c r="G6" s="121"/>
      <c r="H6" s="114"/>
      <c r="I6" s="122" t="s">
        <v>38</v>
      </c>
      <c r="J6" s="123"/>
      <c r="K6" s="431" t="s">
        <v>18</v>
      </c>
    </row>
    <row r="7" spans="1:16" s="12" customFormat="1" ht="23.5" x14ac:dyDescent="0.25">
      <c r="A7" s="162" t="s">
        <v>50</v>
      </c>
      <c r="B7" s="163"/>
      <c r="C7" s="192" t="s">
        <v>117</v>
      </c>
      <c r="D7" s="406" t="s">
        <v>103</v>
      </c>
      <c r="E7" s="405" t="s">
        <v>104</v>
      </c>
      <c r="F7" s="404" t="s">
        <v>105</v>
      </c>
      <c r="G7" s="132"/>
      <c r="H7" s="133"/>
      <c r="I7" s="426" t="s">
        <v>39</v>
      </c>
      <c r="J7" s="427" t="s">
        <v>116</v>
      </c>
      <c r="K7" s="432"/>
    </row>
    <row r="8" spans="1:16" s="28" customFormat="1" ht="18" customHeight="1" x14ac:dyDescent="0.35">
      <c r="A8" s="416" t="s">
        <v>3</v>
      </c>
      <c r="B8" s="417" t="s">
        <v>30</v>
      </c>
      <c r="C8" s="418" t="s">
        <v>36</v>
      </c>
      <c r="D8" s="419" t="s">
        <v>15</v>
      </c>
      <c r="E8" s="419" t="s">
        <v>15</v>
      </c>
      <c r="F8" s="419" t="s">
        <v>15</v>
      </c>
      <c r="G8" s="420"/>
      <c r="H8" s="421"/>
      <c r="I8" s="422" t="s">
        <v>120</v>
      </c>
      <c r="J8" s="423" t="s">
        <v>41</v>
      </c>
      <c r="K8" s="424">
        <f t="shared" ref="K8" si="0">COUNTA(D8:F8)</f>
        <v>3</v>
      </c>
    </row>
    <row r="9" spans="1:16" s="12" customFormat="1" ht="18" customHeight="1" x14ac:dyDescent="0.35">
      <c r="A9" s="164"/>
      <c r="B9" s="85"/>
      <c r="C9" s="86"/>
      <c r="D9" s="87"/>
      <c r="E9" s="87"/>
      <c r="F9" s="87"/>
      <c r="G9" s="84"/>
      <c r="H9" s="88"/>
      <c r="I9" s="83"/>
      <c r="J9" s="89"/>
      <c r="K9" s="165">
        <f t="shared" ref="K9:K18" si="1">COUNTA(D9:F9)</f>
        <v>0</v>
      </c>
    </row>
    <row r="10" spans="1:16" s="12" customFormat="1" ht="18" customHeight="1" x14ac:dyDescent="0.35">
      <c r="A10" s="164"/>
      <c r="B10" s="85"/>
      <c r="C10" s="86"/>
      <c r="D10" s="87"/>
      <c r="E10" s="87"/>
      <c r="F10" s="87"/>
      <c r="G10" s="84"/>
      <c r="H10" s="88"/>
      <c r="I10" s="83"/>
      <c r="J10" s="89"/>
      <c r="K10" s="165">
        <f t="shared" si="1"/>
        <v>0</v>
      </c>
    </row>
    <row r="11" spans="1:16" s="12" customFormat="1" ht="18" customHeight="1" x14ac:dyDescent="0.35">
      <c r="A11" s="164"/>
      <c r="B11" s="85"/>
      <c r="C11" s="86"/>
      <c r="D11" s="87"/>
      <c r="E11" s="87"/>
      <c r="F11" s="87"/>
      <c r="G11" s="84"/>
      <c r="H11" s="88"/>
      <c r="I11" s="83"/>
      <c r="J11" s="89"/>
      <c r="K11" s="165">
        <f t="shared" si="1"/>
        <v>0</v>
      </c>
    </row>
    <row r="12" spans="1:16" s="12" customFormat="1" ht="18" customHeight="1" x14ac:dyDescent="0.35">
      <c r="A12" s="164"/>
      <c r="B12" s="85"/>
      <c r="C12" s="86"/>
      <c r="D12" s="87"/>
      <c r="E12" s="87"/>
      <c r="F12" s="87"/>
      <c r="G12" s="84"/>
      <c r="H12" s="88"/>
      <c r="I12" s="83"/>
      <c r="J12" s="89"/>
      <c r="K12" s="165">
        <f t="shared" si="1"/>
        <v>0</v>
      </c>
    </row>
    <row r="13" spans="1:16" s="28" customFormat="1" ht="18" customHeight="1" x14ac:dyDescent="0.35">
      <c r="A13" s="164"/>
      <c r="B13" s="85"/>
      <c r="C13" s="86"/>
      <c r="D13" s="87"/>
      <c r="E13" s="87"/>
      <c r="F13" s="87"/>
      <c r="G13" s="84"/>
      <c r="H13" s="88"/>
      <c r="I13" s="83"/>
      <c r="J13" s="89"/>
      <c r="K13" s="165">
        <f t="shared" si="1"/>
        <v>0</v>
      </c>
    </row>
    <row r="14" spans="1:16" s="12" customFormat="1" ht="18" customHeight="1" x14ac:dyDescent="0.35">
      <c r="A14" s="164"/>
      <c r="B14" s="85"/>
      <c r="C14" s="86"/>
      <c r="D14" s="87"/>
      <c r="E14" s="87"/>
      <c r="F14" s="87"/>
      <c r="G14" s="84"/>
      <c r="H14" s="88"/>
      <c r="I14" s="83"/>
      <c r="J14" s="89"/>
      <c r="K14" s="165">
        <f t="shared" si="1"/>
        <v>0</v>
      </c>
    </row>
    <row r="15" spans="1:16" s="12" customFormat="1" ht="18" customHeight="1" x14ac:dyDescent="0.35">
      <c r="A15" s="164"/>
      <c r="B15" s="85"/>
      <c r="C15" s="86"/>
      <c r="D15" s="87"/>
      <c r="E15" s="87"/>
      <c r="F15" s="87"/>
      <c r="G15" s="84"/>
      <c r="H15" s="88"/>
      <c r="I15" s="83"/>
      <c r="J15" s="89"/>
      <c r="K15" s="165">
        <f t="shared" si="1"/>
        <v>0</v>
      </c>
    </row>
    <row r="16" spans="1:16" s="12" customFormat="1" ht="18" customHeight="1" x14ac:dyDescent="0.35">
      <c r="A16" s="164"/>
      <c r="B16" s="85"/>
      <c r="C16" s="86"/>
      <c r="D16" s="87"/>
      <c r="E16" s="87"/>
      <c r="F16" s="87"/>
      <c r="G16" s="84"/>
      <c r="H16" s="88"/>
      <c r="I16" s="83"/>
      <c r="J16" s="89"/>
      <c r="K16" s="165">
        <f t="shared" si="1"/>
        <v>0</v>
      </c>
    </row>
    <row r="17" spans="1:11" s="12" customFormat="1" ht="18" customHeight="1" x14ac:dyDescent="0.35">
      <c r="A17" s="164"/>
      <c r="B17" s="85"/>
      <c r="C17" s="86"/>
      <c r="D17" s="87"/>
      <c r="E17" s="87"/>
      <c r="F17" s="87"/>
      <c r="G17" s="84"/>
      <c r="H17" s="88"/>
      <c r="I17" s="83"/>
      <c r="J17" s="89"/>
      <c r="K17" s="165">
        <f t="shared" si="1"/>
        <v>0</v>
      </c>
    </row>
    <row r="18" spans="1:11" s="12" customFormat="1" ht="18" customHeight="1" x14ac:dyDescent="0.35">
      <c r="A18" s="164"/>
      <c r="B18" s="85"/>
      <c r="C18" s="86"/>
      <c r="D18" s="87"/>
      <c r="E18" s="87"/>
      <c r="F18" s="87"/>
      <c r="G18" s="84"/>
      <c r="H18" s="88"/>
      <c r="I18" s="83"/>
      <c r="J18" s="89"/>
      <c r="K18" s="165">
        <f t="shared" si="1"/>
        <v>0</v>
      </c>
    </row>
    <row r="19" spans="1:11" ht="18" customHeight="1" x14ac:dyDescent="0.35">
      <c r="A19" s="164"/>
      <c r="B19" s="85"/>
      <c r="C19" s="86"/>
      <c r="D19" s="87"/>
      <c r="E19" s="87"/>
      <c r="F19" s="87"/>
      <c r="G19" s="84"/>
      <c r="H19" s="88"/>
      <c r="I19" s="83"/>
      <c r="J19" s="89"/>
      <c r="K19" s="165">
        <f t="shared" ref="K19:K43" si="2">COUNTA(D19:F19)</f>
        <v>0</v>
      </c>
    </row>
    <row r="20" spans="1:11" ht="18" customHeight="1" x14ac:dyDescent="0.35">
      <c r="A20" s="164"/>
      <c r="B20" s="85"/>
      <c r="C20" s="86"/>
      <c r="D20" s="87"/>
      <c r="E20" s="87"/>
      <c r="F20" s="87"/>
      <c r="G20" s="84"/>
      <c r="H20" s="88"/>
      <c r="I20" s="83"/>
      <c r="J20" s="89"/>
      <c r="K20" s="165">
        <f t="shared" si="2"/>
        <v>0</v>
      </c>
    </row>
    <row r="21" spans="1:11" ht="18" customHeight="1" x14ac:dyDescent="0.35">
      <c r="A21" s="164"/>
      <c r="B21" s="85"/>
      <c r="C21" s="86"/>
      <c r="D21" s="87"/>
      <c r="E21" s="87"/>
      <c r="F21" s="87"/>
      <c r="G21" s="84"/>
      <c r="H21" s="88"/>
      <c r="I21" s="83"/>
      <c r="J21" s="89"/>
      <c r="K21" s="165">
        <f t="shared" si="2"/>
        <v>0</v>
      </c>
    </row>
    <row r="22" spans="1:11" ht="18" customHeight="1" x14ac:dyDescent="0.35">
      <c r="A22" s="164"/>
      <c r="B22" s="85"/>
      <c r="C22" s="86"/>
      <c r="D22" s="87"/>
      <c r="E22" s="87"/>
      <c r="F22" s="87"/>
      <c r="G22" s="84"/>
      <c r="H22" s="88"/>
      <c r="I22" s="83"/>
      <c r="J22" s="89"/>
      <c r="K22" s="165">
        <f t="shared" si="2"/>
        <v>0</v>
      </c>
    </row>
    <row r="23" spans="1:11" ht="18" customHeight="1" x14ac:dyDescent="0.35">
      <c r="A23" s="164"/>
      <c r="B23" s="85"/>
      <c r="C23" s="86"/>
      <c r="D23" s="87"/>
      <c r="E23" s="87"/>
      <c r="F23" s="87"/>
      <c r="G23" s="84"/>
      <c r="H23" s="88"/>
      <c r="I23" s="83"/>
      <c r="J23" s="89"/>
      <c r="K23" s="165">
        <f t="shared" si="2"/>
        <v>0</v>
      </c>
    </row>
    <row r="24" spans="1:11" ht="18" customHeight="1" x14ac:dyDescent="0.35">
      <c r="A24" s="164"/>
      <c r="B24" s="85"/>
      <c r="C24" s="86"/>
      <c r="D24" s="87"/>
      <c r="E24" s="87"/>
      <c r="F24" s="87"/>
      <c r="G24" s="84"/>
      <c r="H24" s="88"/>
      <c r="I24" s="83"/>
      <c r="J24" s="89"/>
      <c r="K24" s="165">
        <f t="shared" si="2"/>
        <v>0</v>
      </c>
    </row>
    <row r="25" spans="1:11" ht="18" customHeight="1" x14ac:dyDescent="0.35">
      <c r="A25" s="164"/>
      <c r="B25" s="85"/>
      <c r="C25" s="86"/>
      <c r="D25" s="87"/>
      <c r="E25" s="87"/>
      <c r="F25" s="87"/>
      <c r="G25" s="84"/>
      <c r="H25" s="88"/>
      <c r="I25" s="83"/>
      <c r="J25" s="89"/>
      <c r="K25" s="165">
        <f t="shared" si="2"/>
        <v>0</v>
      </c>
    </row>
    <row r="26" spans="1:11" ht="18" customHeight="1" x14ac:dyDescent="0.35">
      <c r="A26" s="164"/>
      <c r="B26" s="85"/>
      <c r="C26" s="86"/>
      <c r="D26" s="87"/>
      <c r="E26" s="87"/>
      <c r="F26" s="87"/>
      <c r="G26" s="84"/>
      <c r="H26" s="88"/>
      <c r="I26" s="83"/>
      <c r="J26" s="89"/>
      <c r="K26" s="165">
        <f t="shared" si="2"/>
        <v>0</v>
      </c>
    </row>
    <row r="27" spans="1:11" ht="18" customHeight="1" x14ac:dyDescent="0.35">
      <c r="A27" s="164"/>
      <c r="B27" s="85"/>
      <c r="C27" s="86"/>
      <c r="D27" s="87"/>
      <c r="E27" s="87"/>
      <c r="F27" s="87"/>
      <c r="G27" s="84"/>
      <c r="H27" s="88"/>
      <c r="I27" s="83"/>
      <c r="J27" s="89"/>
      <c r="K27" s="165">
        <f t="shared" si="2"/>
        <v>0</v>
      </c>
    </row>
    <row r="28" spans="1:11" ht="18" customHeight="1" x14ac:dyDescent="0.35">
      <c r="A28" s="164"/>
      <c r="B28" s="85"/>
      <c r="C28" s="86"/>
      <c r="D28" s="87"/>
      <c r="E28" s="87"/>
      <c r="F28" s="87"/>
      <c r="G28" s="84"/>
      <c r="H28" s="88"/>
      <c r="I28" s="83"/>
      <c r="J28" s="89"/>
      <c r="K28" s="165">
        <f t="shared" si="2"/>
        <v>0</v>
      </c>
    </row>
    <row r="29" spans="1:11" ht="18" customHeight="1" x14ac:dyDescent="0.35">
      <c r="A29" s="164"/>
      <c r="B29" s="85"/>
      <c r="C29" s="86"/>
      <c r="D29" s="87"/>
      <c r="E29" s="87"/>
      <c r="F29" s="87"/>
      <c r="G29" s="84"/>
      <c r="H29" s="88"/>
      <c r="I29" s="83"/>
      <c r="J29" s="89"/>
      <c r="K29" s="165">
        <f t="shared" si="2"/>
        <v>0</v>
      </c>
    </row>
    <row r="30" spans="1:11" ht="18" customHeight="1" x14ac:dyDescent="0.35">
      <c r="A30" s="164"/>
      <c r="B30" s="85"/>
      <c r="C30" s="86"/>
      <c r="D30" s="87"/>
      <c r="E30" s="87"/>
      <c r="F30" s="87"/>
      <c r="G30" s="84"/>
      <c r="H30" s="88"/>
      <c r="I30" s="83"/>
      <c r="J30" s="89"/>
      <c r="K30" s="165">
        <f t="shared" si="2"/>
        <v>0</v>
      </c>
    </row>
    <row r="31" spans="1:11" ht="18" customHeight="1" x14ac:dyDescent="0.35">
      <c r="A31" s="164"/>
      <c r="B31" s="85"/>
      <c r="C31" s="86"/>
      <c r="D31" s="87"/>
      <c r="E31" s="87"/>
      <c r="F31" s="87"/>
      <c r="G31" s="84"/>
      <c r="H31" s="88"/>
      <c r="I31" s="83"/>
      <c r="J31" s="89"/>
      <c r="K31" s="165">
        <f t="shared" si="2"/>
        <v>0</v>
      </c>
    </row>
    <row r="32" spans="1:11" ht="18" customHeight="1" x14ac:dyDescent="0.35">
      <c r="A32" s="164"/>
      <c r="B32" s="85"/>
      <c r="C32" s="86"/>
      <c r="D32" s="87"/>
      <c r="E32" s="87"/>
      <c r="F32" s="87"/>
      <c r="G32" s="84"/>
      <c r="H32" s="88"/>
      <c r="I32" s="83"/>
      <c r="J32" s="89"/>
      <c r="K32" s="165">
        <f t="shared" si="2"/>
        <v>0</v>
      </c>
    </row>
    <row r="33" spans="1:13" ht="18" customHeight="1" x14ac:dyDescent="0.35">
      <c r="A33" s="164"/>
      <c r="B33" s="85"/>
      <c r="C33" s="86"/>
      <c r="D33" s="87"/>
      <c r="E33" s="87"/>
      <c r="F33" s="87"/>
      <c r="G33" s="84"/>
      <c r="H33" s="88"/>
      <c r="I33" s="83"/>
      <c r="J33" s="89"/>
      <c r="K33" s="165">
        <f t="shared" si="2"/>
        <v>0</v>
      </c>
    </row>
    <row r="34" spans="1:13" ht="18" customHeight="1" x14ac:dyDescent="0.35">
      <c r="A34" s="164"/>
      <c r="B34" s="85"/>
      <c r="C34" s="86"/>
      <c r="D34" s="87"/>
      <c r="E34" s="87"/>
      <c r="F34" s="87"/>
      <c r="G34" s="84"/>
      <c r="H34" s="88"/>
      <c r="I34" s="83"/>
      <c r="J34" s="89"/>
      <c r="K34" s="165">
        <f t="shared" si="2"/>
        <v>0</v>
      </c>
    </row>
    <row r="35" spans="1:13" ht="18" customHeight="1" x14ac:dyDescent="0.35">
      <c r="A35" s="164"/>
      <c r="B35" s="85"/>
      <c r="C35" s="86"/>
      <c r="D35" s="87"/>
      <c r="E35" s="87"/>
      <c r="F35" s="87"/>
      <c r="G35" s="84"/>
      <c r="H35" s="88"/>
      <c r="I35" s="83"/>
      <c r="J35" s="89"/>
      <c r="K35" s="165">
        <f t="shared" si="2"/>
        <v>0</v>
      </c>
    </row>
    <row r="36" spans="1:13" ht="18" customHeight="1" x14ac:dyDescent="0.35">
      <c r="A36" s="164"/>
      <c r="B36" s="85"/>
      <c r="C36" s="86"/>
      <c r="D36" s="87"/>
      <c r="E36" s="87"/>
      <c r="F36" s="87"/>
      <c r="G36" s="84"/>
      <c r="H36" s="88"/>
      <c r="I36" s="83"/>
      <c r="J36" s="89"/>
      <c r="K36" s="165">
        <f t="shared" si="2"/>
        <v>0</v>
      </c>
    </row>
    <row r="37" spans="1:13" ht="18" customHeight="1" x14ac:dyDescent="0.35">
      <c r="A37" s="164"/>
      <c r="B37" s="85"/>
      <c r="C37" s="86"/>
      <c r="D37" s="87"/>
      <c r="E37" s="87"/>
      <c r="F37" s="87"/>
      <c r="G37" s="84"/>
      <c r="H37" s="88"/>
      <c r="I37" s="83"/>
      <c r="J37" s="89"/>
      <c r="K37" s="165">
        <f t="shared" si="2"/>
        <v>0</v>
      </c>
    </row>
    <row r="38" spans="1:13" ht="18" customHeight="1" x14ac:dyDescent="0.35">
      <c r="A38" s="164"/>
      <c r="B38" s="85"/>
      <c r="C38" s="86"/>
      <c r="D38" s="87"/>
      <c r="E38" s="87"/>
      <c r="F38" s="87"/>
      <c r="G38" s="84"/>
      <c r="H38" s="88"/>
      <c r="I38" s="83"/>
      <c r="J38" s="89"/>
      <c r="K38" s="165">
        <f t="shared" si="2"/>
        <v>0</v>
      </c>
    </row>
    <row r="39" spans="1:13" ht="18" customHeight="1" x14ac:dyDescent="0.35">
      <c r="A39" s="164"/>
      <c r="B39" s="85"/>
      <c r="C39" s="86"/>
      <c r="D39" s="87"/>
      <c r="E39" s="87"/>
      <c r="F39" s="87"/>
      <c r="G39" s="84"/>
      <c r="H39" s="88"/>
      <c r="I39" s="83"/>
      <c r="J39" s="89"/>
      <c r="K39" s="165">
        <f t="shared" si="2"/>
        <v>0</v>
      </c>
    </row>
    <row r="40" spans="1:13" ht="18" customHeight="1" x14ac:dyDescent="0.35">
      <c r="A40" s="164"/>
      <c r="B40" s="85"/>
      <c r="C40" s="86"/>
      <c r="D40" s="87"/>
      <c r="E40" s="87"/>
      <c r="F40" s="87"/>
      <c r="G40" s="84"/>
      <c r="H40" s="88"/>
      <c r="I40" s="83"/>
      <c r="J40" s="89"/>
      <c r="K40" s="165">
        <f t="shared" si="2"/>
        <v>0</v>
      </c>
    </row>
    <row r="41" spans="1:13" ht="18" customHeight="1" x14ac:dyDescent="0.35">
      <c r="A41" s="164"/>
      <c r="B41" s="85"/>
      <c r="C41" s="86"/>
      <c r="D41" s="87"/>
      <c r="E41" s="87"/>
      <c r="F41" s="87"/>
      <c r="G41" s="84"/>
      <c r="H41" s="88"/>
      <c r="I41" s="83"/>
      <c r="J41" s="89"/>
      <c r="K41" s="165">
        <f t="shared" ref="K41" si="3">COUNTA(D41:F41)</f>
        <v>0</v>
      </c>
    </row>
    <row r="42" spans="1:13" ht="18" customHeight="1" x14ac:dyDescent="0.35">
      <c r="A42" s="164"/>
      <c r="B42" s="85"/>
      <c r="C42" s="86"/>
      <c r="D42" s="87"/>
      <c r="E42" s="87"/>
      <c r="F42" s="87"/>
      <c r="G42" s="84"/>
      <c r="H42" s="88"/>
      <c r="I42" s="83"/>
      <c r="J42" s="89"/>
      <c r="K42" s="165">
        <f t="shared" ref="K42" si="4">COUNTA(D42:F42)</f>
        <v>0</v>
      </c>
    </row>
    <row r="43" spans="1:13" ht="18" customHeight="1" x14ac:dyDescent="0.35">
      <c r="A43" s="166"/>
      <c r="B43" s="167"/>
      <c r="C43" s="168"/>
      <c r="D43" s="169"/>
      <c r="E43" s="169"/>
      <c r="F43" s="169"/>
      <c r="G43" s="170"/>
      <c r="H43" s="171"/>
      <c r="I43" s="172"/>
      <c r="J43" s="173"/>
      <c r="K43" s="174">
        <f t="shared" si="2"/>
        <v>0</v>
      </c>
    </row>
    <row r="44" spans="1:13" ht="20" hidden="1" customHeight="1" x14ac:dyDescent="0.3">
      <c r="A44" s="92"/>
      <c r="B44" s="10"/>
      <c r="C44" s="10"/>
      <c r="D44" s="9"/>
      <c r="E44" s="9"/>
      <c r="F44" s="9"/>
      <c r="G44" s="9"/>
      <c r="H44" s="9"/>
      <c r="I44" s="70"/>
      <c r="J44" s="73"/>
    </row>
    <row r="45" spans="1:13" ht="20" customHeight="1" thickBot="1" x14ac:dyDescent="0.35">
      <c r="A45" s="91" t="str">
        <f>Datum</f>
        <v>23. März 2026 / pf</v>
      </c>
      <c r="B45" s="64"/>
      <c r="C45" s="12"/>
      <c r="D45" s="13"/>
      <c r="E45" s="13"/>
      <c r="F45" s="13"/>
      <c r="G45" s="14"/>
      <c r="H45" s="13"/>
      <c r="K45" s="68">
        <f>SUM(K9:K44)</f>
        <v>0</v>
      </c>
    </row>
    <row r="46" spans="1:13" s="18" customFormat="1" ht="16" thickTop="1" x14ac:dyDescent="0.3">
      <c r="A46" s="93"/>
      <c r="B46" s="64"/>
      <c r="C46" s="5"/>
      <c r="D46" s="4"/>
      <c r="E46" s="4"/>
      <c r="F46" s="4"/>
      <c r="G46" s="21"/>
      <c r="H46" s="4"/>
      <c r="I46" s="8"/>
      <c r="J46" s="74"/>
      <c r="K46" s="15"/>
      <c r="M46" s="20"/>
    </row>
    <row r="47" spans="1:13" s="27" customFormat="1" x14ac:dyDescent="0.3">
      <c r="A47" s="93"/>
      <c r="B47" s="64"/>
      <c r="C47" s="16"/>
      <c r="D47" s="17"/>
      <c r="E47" s="17"/>
      <c r="F47" s="18"/>
      <c r="G47" s="19"/>
      <c r="H47" s="20"/>
      <c r="I47" s="71"/>
      <c r="J47" s="75"/>
      <c r="K47" s="17"/>
    </row>
    <row r="48" spans="1:13" s="12" customFormat="1" x14ac:dyDescent="0.3">
      <c r="A48" s="13"/>
      <c r="B48" s="3"/>
      <c r="C48" s="3"/>
      <c r="D48" s="2"/>
      <c r="E48" s="2"/>
      <c r="F48" s="2"/>
      <c r="G48" s="2"/>
      <c r="H48" s="2"/>
      <c r="J48" s="11"/>
      <c r="K48" s="1"/>
    </row>
    <row r="49" spans="1:16" ht="20.149999999999999" customHeight="1" x14ac:dyDescent="0.3"/>
    <row r="50" spans="1:16" ht="20.149999999999999" customHeight="1" x14ac:dyDescent="0.3"/>
    <row r="51" spans="1:16" ht="20.149999999999999" customHeight="1" x14ac:dyDescent="0.3"/>
    <row r="52" spans="1:16" ht="20.149999999999999" customHeight="1" x14ac:dyDescent="0.3"/>
    <row r="53" spans="1:16" ht="20.149999999999999" customHeight="1" x14ac:dyDescent="0.3"/>
    <row r="54" spans="1:16" ht="20.149999999999999" customHeight="1" x14ac:dyDescent="0.3"/>
    <row r="55" spans="1:16" ht="20.149999999999999" customHeight="1" x14ac:dyDescent="0.3"/>
    <row r="56" spans="1:16" s="2" customFormat="1" ht="20.149999999999999" customHeight="1" x14ac:dyDescent="0.3">
      <c r="A56" s="13"/>
      <c r="B56" s="3"/>
      <c r="C56" s="3"/>
      <c r="I56" s="12"/>
      <c r="J56" s="11"/>
      <c r="K56" s="1"/>
      <c r="L56" s="3"/>
      <c r="M56" s="3"/>
      <c r="N56" s="3"/>
      <c r="O56" s="3"/>
      <c r="P56" s="3"/>
    </row>
    <row r="57" spans="1:16" s="2" customFormat="1" ht="20.149999999999999" customHeight="1" x14ac:dyDescent="0.3">
      <c r="A57" s="13"/>
      <c r="B57" s="3"/>
      <c r="C57" s="3"/>
      <c r="I57" s="12"/>
      <c r="J57" s="11"/>
      <c r="K57" s="1"/>
      <c r="L57" s="3"/>
      <c r="M57" s="3"/>
      <c r="N57" s="3"/>
      <c r="O57" s="3"/>
      <c r="P57" s="3"/>
    </row>
    <row r="58" spans="1:16" s="2" customFormat="1" ht="20.149999999999999" customHeight="1" x14ac:dyDescent="0.3">
      <c r="A58" s="13"/>
      <c r="B58" s="3"/>
      <c r="C58" s="3"/>
      <c r="I58" s="12"/>
      <c r="J58" s="11"/>
      <c r="K58" s="1"/>
      <c r="L58" s="3"/>
      <c r="M58" s="3"/>
      <c r="N58" s="3"/>
      <c r="O58" s="3"/>
      <c r="P58" s="3"/>
    </row>
    <row r="59" spans="1:16" s="2" customFormat="1" ht="20.149999999999999" customHeight="1" x14ac:dyDescent="0.3">
      <c r="A59" s="13"/>
      <c r="B59" s="3"/>
      <c r="C59" s="3"/>
      <c r="I59" s="12"/>
      <c r="J59" s="11"/>
      <c r="K59" s="1"/>
      <c r="L59" s="3"/>
      <c r="M59" s="3"/>
      <c r="N59" s="3"/>
      <c r="O59" s="3"/>
      <c r="P59" s="3"/>
    </row>
    <row r="60" spans="1:16" s="2" customFormat="1" ht="20.149999999999999" customHeight="1" x14ac:dyDescent="0.3">
      <c r="A60" s="13"/>
      <c r="B60" s="3"/>
      <c r="C60" s="3"/>
      <c r="I60" s="12"/>
      <c r="J60" s="11"/>
      <c r="K60" s="1"/>
      <c r="L60" s="3"/>
      <c r="M60" s="3"/>
      <c r="N60" s="3"/>
      <c r="O60" s="3"/>
      <c r="P60" s="3"/>
    </row>
    <row r="61" spans="1:16" s="2" customFormat="1" ht="20.149999999999999" customHeight="1" x14ac:dyDescent="0.3">
      <c r="A61" s="13"/>
      <c r="B61" s="3"/>
      <c r="C61" s="3"/>
      <c r="I61" s="12"/>
      <c r="J61" s="11"/>
      <c r="K61" s="1"/>
      <c r="L61" s="3"/>
      <c r="M61" s="3"/>
      <c r="N61" s="3"/>
      <c r="O61" s="3"/>
      <c r="P61" s="3"/>
    </row>
    <row r="62" spans="1:16" s="2" customFormat="1" ht="20.149999999999999" customHeight="1" x14ac:dyDescent="0.3">
      <c r="A62" s="13"/>
      <c r="B62" s="3"/>
      <c r="C62" s="3"/>
      <c r="I62" s="12"/>
      <c r="J62" s="11"/>
      <c r="K62" s="1"/>
      <c r="L62" s="3"/>
      <c r="M62" s="3"/>
      <c r="N62" s="3"/>
      <c r="O62" s="3"/>
      <c r="P62" s="3"/>
    </row>
    <row r="63" spans="1:16" s="2" customFormat="1" ht="20.149999999999999" customHeight="1" x14ac:dyDescent="0.3">
      <c r="A63" s="13"/>
      <c r="B63" s="3"/>
      <c r="C63" s="3"/>
      <c r="I63" s="12"/>
      <c r="J63" s="11"/>
      <c r="K63" s="1"/>
      <c r="L63" s="3"/>
      <c r="M63" s="3"/>
      <c r="N63" s="3"/>
      <c r="O63" s="3"/>
      <c r="P63" s="3"/>
    </row>
    <row r="64" spans="1:16" s="2" customFormat="1" ht="20.149999999999999" customHeight="1" x14ac:dyDescent="0.3">
      <c r="A64" s="13"/>
      <c r="B64" s="3"/>
      <c r="C64" s="3"/>
      <c r="I64" s="12"/>
      <c r="J64" s="11"/>
      <c r="K64" s="1"/>
      <c r="L64" s="3"/>
      <c r="M64" s="3"/>
      <c r="N64" s="3"/>
      <c r="O64" s="3"/>
      <c r="P64" s="3"/>
    </row>
    <row r="65" spans="1:16" s="2" customFormat="1" ht="20.149999999999999" customHeight="1" x14ac:dyDescent="0.3">
      <c r="A65" s="13"/>
      <c r="B65" s="3"/>
      <c r="C65" s="3"/>
      <c r="I65" s="12"/>
      <c r="J65" s="11"/>
      <c r="K65" s="1"/>
      <c r="L65" s="3"/>
      <c r="M65" s="3"/>
      <c r="N65" s="3"/>
      <c r="O65" s="3"/>
      <c r="P65" s="3"/>
    </row>
    <row r="66" spans="1:16" s="2" customFormat="1" ht="20.149999999999999" customHeight="1" x14ac:dyDescent="0.3">
      <c r="A66" s="13"/>
      <c r="B66" s="3"/>
      <c r="C66" s="3"/>
      <c r="I66" s="12"/>
      <c r="J66" s="11"/>
      <c r="K66" s="1"/>
      <c r="L66" s="3"/>
      <c r="M66" s="3"/>
      <c r="N66" s="3"/>
      <c r="O66" s="3"/>
      <c r="P66" s="3"/>
    </row>
    <row r="67" spans="1:16" s="2" customFormat="1" ht="20.149999999999999" customHeight="1" x14ac:dyDescent="0.3">
      <c r="A67" s="13"/>
      <c r="B67" s="3"/>
      <c r="C67" s="3"/>
      <c r="I67" s="12"/>
      <c r="J67" s="11"/>
      <c r="K67" s="1"/>
      <c r="L67" s="3"/>
      <c r="M67" s="3"/>
      <c r="N67" s="3"/>
      <c r="O67" s="3"/>
      <c r="P67" s="3"/>
    </row>
    <row r="68" spans="1:16" s="2" customFormat="1" ht="20.149999999999999" customHeight="1" x14ac:dyDescent="0.3">
      <c r="A68" s="13"/>
      <c r="B68" s="3"/>
      <c r="C68" s="3"/>
      <c r="I68" s="12"/>
      <c r="J68" s="11"/>
      <c r="K68" s="1"/>
      <c r="L68" s="3"/>
      <c r="M68" s="3"/>
      <c r="N68" s="3"/>
      <c r="O68" s="3"/>
      <c r="P68" s="3"/>
    </row>
    <row r="69" spans="1:16" s="2" customFormat="1" ht="20.149999999999999" customHeight="1" x14ac:dyDescent="0.3">
      <c r="A69" s="13"/>
      <c r="B69" s="3"/>
      <c r="C69" s="3"/>
      <c r="I69" s="12"/>
      <c r="J69" s="11"/>
      <c r="K69" s="1"/>
      <c r="L69" s="3"/>
      <c r="M69" s="3"/>
      <c r="N69" s="3"/>
      <c r="O69" s="3"/>
      <c r="P69" s="3"/>
    </row>
    <row r="70" spans="1:16" s="2" customFormat="1" ht="20.149999999999999" customHeight="1" x14ac:dyDescent="0.3">
      <c r="A70" s="13"/>
      <c r="B70" s="3"/>
      <c r="C70" s="3"/>
      <c r="I70" s="12"/>
      <c r="J70" s="11"/>
      <c r="K70" s="1"/>
      <c r="L70" s="3"/>
      <c r="M70" s="3"/>
      <c r="N70" s="3"/>
      <c r="O70" s="3"/>
      <c r="P70" s="3"/>
    </row>
    <row r="71" spans="1:16" s="2" customFormat="1" ht="20.149999999999999" customHeight="1" x14ac:dyDescent="0.3">
      <c r="A71" s="13"/>
      <c r="B71" s="3"/>
      <c r="C71" s="3"/>
      <c r="I71" s="12"/>
      <c r="J71" s="11"/>
      <c r="K71" s="1"/>
      <c r="L71" s="3"/>
      <c r="M71" s="3"/>
      <c r="N71" s="3"/>
      <c r="O71" s="3"/>
      <c r="P71" s="3"/>
    </row>
    <row r="72" spans="1:16" ht="20.149999999999999" customHeight="1" x14ac:dyDescent="0.3"/>
    <row r="73" spans="1:16" ht="20.149999999999999" customHeight="1" x14ac:dyDescent="0.3"/>
    <row r="74" spans="1:16" ht="20.149999999999999" customHeight="1" x14ac:dyDescent="0.3"/>
    <row r="75" spans="1:16" ht="20.149999999999999" customHeight="1" x14ac:dyDescent="0.3"/>
    <row r="76" spans="1:16" ht="20.149999999999999" customHeight="1" x14ac:dyDescent="0.3"/>
    <row r="77" spans="1:16" ht="20.149999999999999" customHeight="1" x14ac:dyDescent="0.3"/>
    <row r="78" spans="1:16" ht="20.149999999999999" customHeight="1" x14ac:dyDescent="0.3"/>
    <row r="79" spans="1:16" ht="20.149999999999999" customHeight="1" x14ac:dyDescent="0.3"/>
    <row r="80" spans="1:16" s="10" customFormat="1" ht="4" customHeight="1" x14ac:dyDescent="0.3">
      <c r="A80" s="13"/>
      <c r="B80" s="3"/>
      <c r="C80" s="3"/>
      <c r="D80" s="2"/>
      <c r="E80" s="2"/>
      <c r="F80" s="2"/>
      <c r="G80" s="2"/>
      <c r="H80" s="2"/>
      <c r="I80" s="12"/>
      <c r="J80" s="11"/>
      <c r="K80" s="1"/>
    </row>
    <row r="81" spans="1:13" s="8" customFormat="1" ht="11.15" customHeight="1" x14ac:dyDescent="0.3">
      <c r="A81" s="13"/>
      <c r="B81" s="3"/>
      <c r="C81" s="3"/>
      <c r="D81" s="2"/>
      <c r="E81" s="2"/>
      <c r="F81" s="2"/>
      <c r="G81" s="2"/>
      <c r="H81" s="2"/>
      <c r="I81" s="12"/>
      <c r="J81" s="11"/>
      <c r="K81" s="1"/>
    </row>
    <row r="82" spans="1:13" s="8" customFormat="1" ht="11.15" customHeight="1" x14ac:dyDescent="0.3">
      <c r="A82" s="13"/>
      <c r="B82" s="3"/>
      <c r="C82" s="3"/>
      <c r="D82" s="2"/>
      <c r="E82" s="2"/>
      <c r="F82" s="2"/>
      <c r="G82" s="2"/>
      <c r="H82" s="2"/>
      <c r="I82" s="12"/>
      <c r="J82" s="11"/>
      <c r="K82" s="1"/>
    </row>
    <row r="83" spans="1:13" s="8" customFormat="1" ht="11.15" customHeight="1" x14ac:dyDescent="0.3">
      <c r="A83" s="13"/>
      <c r="B83" s="3"/>
      <c r="C83" s="3"/>
      <c r="D83" s="2"/>
      <c r="E83" s="2"/>
      <c r="F83" s="2"/>
      <c r="G83" s="2"/>
      <c r="H83" s="2"/>
      <c r="I83" s="12"/>
      <c r="J83" s="11"/>
      <c r="K83" s="1"/>
    </row>
    <row r="84" spans="1:13" s="8" customFormat="1" ht="11.15" customHeight="1" x14ac:dyDescent="0.3">
      <c r="A84" s="13"/>
      <c r="B84" s="3"/>
      <c r="C84" s="3"/>
      <c r="D84" s="2"/>
      <c r="E84" s="2"/>
      <c r="F84" s="2"/>
      <c r="G84" s="2"/>
      <c r="H84" s="2"/>
      <c r="I84" s="12"/>
      <c r="J84" s="11"/>
      <c r="K84" s="1"/>
    </row>
    <row r="85" spans="1:13" s="8" customFormat="1" ht="11.15" customHeight="1" x14ac:dyDescent="0.3">
      <c r="A85" s="13"/>
      <c r="B85" s="3"/>
      <c r="C85" s="3"/>
      <c r="D85" s="2"/>
      <c r="E85" s="2"/>
      <c r="F85" s="2"/>
      <c r="G85" s="2"/>
      <c r="H85" s="2"/>
      <c r="I85" s="12"/>
      <c r="J85" s="11"/>
      <c r="K85" s="1"/>
    </row>
    <row r="86" spans="1:13" s="5" customFormat="1" ht="11.15" customHeight="1" x14ac:dyDescent="0.3">
      <c r="A86" s="13"/>
      <c r="B86" s="3"/>
      <c r="C86" s="3"/>
      <c r="D86" s="2"/>
      <c r="E86" s="2"/>
      <c r="F86" s="2"/>
      <c r="G86" s="2"/>
      <c r="H86" s="2"/>
      <c r="I86" s="12"/>
      <c r="J86" s="11"/>
      <c r="K86" s="1"/>
    </row>
    <row r="87" spans="1:13" s="18" customFormat="1" x14ac:dyDescent="0.3">
      <c r="A87" s="13"/>
      <c r="B87" s="3"/>
      <c r="C87" s="3"/>
      <c r="D87" s="2"/>
      <c r="E87" s="2"/>
      <c r="F87" s="2"/>
      <c r="G87" s="2"/>
      <c r="H87" s="2"/>
      <c r="I87" s="12"/>
      <c r="J87" s="11"/>
      <c r="K87" s="15"/>
      <c r="M87" s="20"/>
    </row>
  </sheetData>
  <mergeCells count="5">
    <mergeCell ref="A1:K1"/>
    <mergeCell ref="K6:K7"/>
    <mergeCell ref="A6:B6"/>
    <mergeCell ref="C4:F4"/>
    <mergeCell ref="C2:I2"/>
  </mergeCells>
  <pageMargins left="0.59055118110236227" right="0.19685039370078741" top="0.39370078740157483" bottom="0.1968503937007874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AF9AA-1080-4049-AC7C-07856F6D1FF3}">
  <dimension ref="A1:W58"/>
  <sheetViews>
    <sheetView workbookViewId="0">
      <selection activeCell="V10" sqref="V10"/>
    </sheetView>
  </sheetViews>
  <sheetFormatPr baseColWidth="10" defaultColWidth="11.54296875" defaultRowHeight="15.5" x14ac:dyDescent="0.3"/>
  <cols>
    <col min="1" max="1" width="7.6328125" style="13" customWidth="1"/>
    <col min="2" max="2" width="8.6328125" style="3" customWidth="1"/>
    <col min="3" max="3" width="5.6328125" style="3" customWidth="1"/>
    <col min="4" max="6" width="4.6328125" style="2" customWidth="1"/>
    <col min="7" max="7" width="5.6328125" style="2" hidden="1" customWidth="1"/>
    <col min="8" max="8" width="0.81640625" style="2" customWidth="1"/>
    <col min="9" max="9" width="32.6328125" style="12" customWidth="1"/>
    <col min="10" max="10" width="20.6328125" style="11" customWidth="1"/>
    <col min="11" max="11" width="5.6328125" style="1" customWidth="1"/>
    <col min="12" max="12" width="2.6328125" style="3" customWidth="1"/>
    <col min="13" max="13" width="3.1796875" style="14" customWidth="1"/>
    <col min="14" max="14" width="2.6328125" style="11" customWidth="1"/>
    <col min="15" max="15" width="1.6328125" style="13" customWidth="1"/>
    <col min="16" max="18" width="5.6328125" style="13" customWidth="1"/>
    <col min="19" max="16384" width="11.54296875" style="3"/>
  </cols>
  <sheetData>
    <row r="1" spans="1:23" s="25" customFormat="1" ht="36" x14ac:dyDescent="0.6">
      <c r="A1" s="428" t="str">
        <f>Titel</f>
        <v>Int. Kanu-Regatta  Rapperswil-Jona  2026</v>
      </c>
      <c r="B1" s="428"/>
      <c r="C1" s="428"/>
      <c r="D1" s="428"/>
      <c r="E1" s="428"/>
      <c r="F1" s="428"/>
      <c r="G1" s="428"/>
      <c r="H1" s="428"/>
      <c r="I1" s="428"/>
      <c r="J1" s="428"/>
      <c r="K1" s="460"/>
      <c r="L1" s="22"/>
      <c r="M1" s="177" t="s">
        <v>111</v>
      </c>
      <c r="N1" s="289"/>
      <c r="O1" s="94"/>
      <c r="P1" s="94"/>
      <c r="Q1" s="94"/>
      <c r="R1" s="94"/>
      <c r="S1" s="23"/>
      <c r="T1" s="26"/>
      <c r="U1" s="22"/>
      <c r="V1" s="23"/>
      <c r="W1" s="24"/>
    </row>
    <row r="2" spans="1:23" s="108" customFormat="1" ht="13" x14ac:dyDescent="0.3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3"/>
      <c r="L2" s="104"/>
      <c r="M2" s="280"/>
      <c r="N2" s="11"/>
      <c r="O2" s="13"/>
      <c r="P2" s="13"/>
      <c r="Q2" s="13"/>
      <c r="R2" s="13"/>
      <c r="S2" s="105"/>
      <c r="T2" s="106"/>
      <c r="U2" s="104"/>
      <c r="V2" s="105"/>
      <c r="W2" s="107"/>
    </row>
    <row r="3" spans="1:23" s="27" customFormat="1" ht="25" customHeight="1" x14ac:dyDescent="0.25">
      <c r="A3" s="461" t="s">
        <v>106</v>
      </c>
      <c r="B3" s="462"/>
      <c r="C3" s="470" t="s">
        <v>37</v>
      </c>
      <c r="D3" s="114"/>
      <c r="E3" s="139" t="s">
        <v>24</v>
      </c>
      <c r="F3" s="120"/>
      <c r="G3" s="121"/>
      <c r="H3" s="114"/>
      <c r="I3" s="122" t="s">
        <v>38</v>
      </c>
      <c r="J3" s="123"/>
      <c r="K3" s="431" t="s">
        <v>18</v>
      </c>
      <c r="M3" s="466" t="s">
        <v>1</v>
      </c>
      <c r="N3" s="468" t="s">
        <v>37</v>
      </c>
      <c r="O3" s="94"/>
      <c r="P3" s="463" t="s">
        <v>112</v>
      </c>
      <c r="Q3" s="464"/>
      <c r="R3" s="465"/>
    </row>
    <row r="4" spans="1:23" s="12" customFormat="1" ht="25" customHeight="1" x14ac:dyDescent="0.25">
      <c r="A4" s="129" t="s">
        <v>50</v>
      </c>
      <c r="B4" s="130"/>
      <c r="C4" s="471"/>
      <c r="D4" s="406" t="s">
        <v>103</v>
      </c>
      <c r="E4" s="405" t="s">
        <v>104</v>
      </c>
      <c r="F4" s="404" t="s">
        <v>105</v>
      </c>
      <c r="G4" s="132"/>
      <c r="H4" s="133"/>
      <c r="I4" s="426" t="s">
        <v>39</v>
      </c>
      <c r="J4" s="427" t="s">
        <v>116</v>
      </c>
      <c r="K4" s="432"/>
      <c r="M4" s="467"/>
      <c r="N4" s="469"/>
      <c r="O4" s="13"/>
      <c r="P4" s="134" t="s">
        <v>103</v>
      </c>
      <c r="Q4" s="131" t="s">
        <v>104</v>
      </c>
      <c r="R4" s="135" t="s">
        <v>105</v>
      </c>
    </row>
    <row r="5" spans="1:23" s="28" customFormat="1" ht="18" customHeight="1" x14ac:dyDescent="0.35">
      <c r="A5" s="140" t="s">
        <v>3</v>
      </c>
      <c r="B5" s="141" t="s">
        <v>30</v>
      </c>
      <c r="C5" s="96" t="s">
        <v>36</v>
      </c>
      <c r="D5" s="412" t="s">
        <v>15</v>
      </c>
      <c r="E5" s="408" t="s">
        <v>15</v>
      </c>
      <c r="F5" s="407" t="s">
        <v>15</v>
      </c>
      <c r="G5" s="97"/>
      <c r="H5" s="109"/>
      <c r="I5" s="112" t="s">
        <v>40</v>
      </c>
      <c r="J5" s="98" t="s">
        <v>41</v>
      </c>
      <c r="K5" s="150">
        <f t="shared" ref="K5:K16" si="0">COUNTA(D5:F5)</f>
        <v>3</v>
      </c>
      <c r="M5" s="281">
        <v>0</v>
      </c>
      <c r="N5" s="290">
        <v>1</v>
      </c>
      <c r="O5" s="95"/>
      <c r="P5" s="136" t="s">
        <v>57</v>
      </c>
      <c r="Q5" s="137" t="s">
        <v>76</v>
      </c>
      <c r="R5" s="138" t="s">
        <v>77</v>
      </c>
    </row>
    <row r="6" spans="1:23" s="12" customFormat="1" ht="18" customHeight="1" x14ac:dyDescent="0.35">
      <c r="A6" s="142" t="s">
        <v>3</v>
      </c>
      <c r="B6" s="143" t="s">
        <v>4</v>
      </c>
      <c r="C6" s="99" t="s">
        <v>42</v>
      </c>
      <c r="D6" s="413" t="s">
        <v>15</v>
      </c>
      <c r="E6" s="409" t="s">
        <v>15</v>
      </c>
      <c r="F6" s="425"/>
      <c r="G6" s="100"/>
      <c r="H6" s="110"/>
      <c r="I6" s="111" t="s">
        <v>43</v>
      </c>
      <c r="J6" s="101" t="s">
        <v>66</v>
      </c>
      <c r="K6" s="151">
        <f t="shared" si="0"/>
        <v>2</v>
      </c>
      <c r="M6" s="282">
        <v>1</v>
      </c>
      <c r="N6" s="291">
        <v>2</v>
      </c>
      <c r="O6" s="95"/>
      <c r="P6" s="115" t="s">
        <v>64</v>
      </c>
      <c r="Q6" s="113" t="s">
        <v>78</v>
      </c>
      <c r="R6" s="116" t="s">
        <v>22</v>
      </c>
    </row>
    <row r="7" spans="1:23" s="12" customFormat="1" ht="18" customHeight="1" x14ac:dyDescent="0.35">
      <c r="A7" s="142" t="s">
        <v>72</v>
      </c>
      <c r="B7" s="143" t="s">
        <v>6</v>
      </c>
      <c r="C7" s="99" t="s">
        <v>44</v>
      </c>
      <c r="D7" s="413" t="s">
        <v>15</v>
      </c>
      <c r="E7" s="425"/>
      <c r="F7" s="425"/>
      <c r="G7" s="100"/>
      <c r="H7" s="110"/>
      <c r="I7" s="111" t="s">
        <v>45</v>
      </c>
      <c r="J7" s="101" t="s">
        <v>90</v>
      </c>
      <c r="K7" s="151">
        <f t="shared" si="0"/>
        <v>1</v>
      </c>
      <c r="M7" s="282">
        <v>2</v>
      </c>
      <c r="N7" s="291">
        <v>4</v>
      </c>
      <c r="O7" s="95"/>
      <c r="P7" s="115" t="s">
        <v>79</v>
      </c>
      <c r="Q7" s="113" t="s">
        <v>22</v>
      </c>
      <c r="R7" s="116" t="s">
        <v>22</v>
      </c>
    </row>
    <row r="8" spans="1:23" s="12" customFormat="1" ht="18" customHeight="1" x14ac:dyDescent="0.35">
      <c r="A8" s="142" t="s">
        <v>72</v>
      </c>
      <c r="B8" s="143" t="s">
        <v>7</v>
      </c>
      <c r="C8" s="99" t="s">
        <v>36</v>
      </c>
      <c r="D8" s="413" t="s">
        <v>15</v>
      </c>
      <c r="E8" s="409" t="s">
        <v>15</v>
      </c>
      <c r="F8" s="425"/>
      <c r="G8" s="100"/>
      <c r="H8" s="110"/>
      <c r="I8" s="111" t="s">
        <v>96</v>
      </c>
      <c r="J8" s="101" t="s">
        <v>83</v>
      </c>
      <c r="K8" s="151">
        <f t="shared" si="0"/>
        <v>2</v>
      </c>
      <c r="M8" s="282">
        <v>3</v>
      </c>
      <c r="N8" s="291">
        <v>1</v>
      </c>
      <c r="O8" s="95"/>
      <c r="P8" s="115" t="s">
        <v>84</v>
      </c>
      <c r="Q8" s="113" t="s">
        <v>85</v>
      </c>
      <c r="R8" s="116" t="s">
        <v>22</v>
      </c>
    </row>
    <row r="9" spans="1:23" s="12" customFormat="1" ht="18" customHeight="1" x14ac:dyDescent="0.35">
      <c r="A9" s="140" t="s">
        <v>72</v>
      </c>
      <c r="B9" s="141" t="s">
        <v>8</v>
      </c>
      <c r="C9" s="96" t="s">
        <v>42</v>
      </c>
      <c r="D9" s="412" t="s">
        <v>15</v>
      </c>
      <c r="E9" s="408" t="s">
        <v>15</v>
      </c>
      <c r="F9" s="425"/>
      <c r="G9" s="97"/>
      <c r="H9" s="109"/>
      <c r="I9" s="112" t="s">
        <v>86</v>
      </c>
      <c r="J9" s="98" t="s">
        <v>87</v>
      </c>
      <c r="K9" s="150">
        <f t="shared" si="0"/>
        <v>2</v>
      </c>
      <c r="M9" s="282">
        <v>4</v>
      </c>
      <c r="N9" s="291">
        <v>2</v>
      </c>
      <c r="O9" s="95"/>
      <c r="P9" s="115" t="s">
        <v>91</v>
      </c>
      <c r="Q9" s="113" t="s">
        <v>92</v>
      </c>
      <c r="R9" s="116" t="s">
        <v>22</v>
      </c>
    </row>
    <row r="10" spans="1:23" s="28" customFormat="1" ht="18" customHeight="1" x14ac:dyDescent="0.35">
      <c r="A10" s="144" t="s">
        <v>11</v>
      </c>
      <c r="B10" s="145" t="s">
        <v>30</v>
      </c>
      <c r="C10" s="96" t="s">
        <v>36</v>
      </c>
      <c r="D10" s="412" t="s">
        <v>15</v>
      </c>
      <c r="E10" s="408" t="s">
        <v>15</v>
      </c>
      <c r="F10" s="407" t="s">
        <v>15</v>
      </c>
      <c r="G10" s="97"/>
      <c r="H10" s="109"/>
      <c r="I10" s="112" t="s">
        <v>99</v>
      </c>
      <c r="J10" s="98" t="s">
        <v>88</v>
      </c>
      <c r="K10" s="150">
        <f t="shared" si="0"/>
        <v>3</v>
      </c>
      <c r="M10" s="282">
        <v>5</v>
      </c>
      <c r="N10" s="291">
        <v>1</v>
      </c>
      <c r="O10" s="95"/>
      <c r="P10" s="115" t="s">
        <v>57</v>
      </c>
      <c r="Q10" s="113" t="s">
        <v>76</v>
      </c>
      <c r="R10" s="116" t="s">
        <v>77</v>
      </c>
    </row>
    <row r="11" spans="1:23" s="12" customFormat="1" ht="18" customHeight="1" x14ac:dyDescent="0.35">
      <c r="A11" s="146" t="s">
        <v>11</v>
      </c>
      <c r="B11" s="147" t="s">
        <v>4</v>
      </c>
      <c r="C11" s="99" t="s">
        <v>42</v>
      </c>
      <c r="D11" s="413" t="s">
        <v>15</v>
      </c>
      <c r="E11" s="409" t="s">
        <v>15</v>
      </c>
      <c r="F11" s="425"/>
      <c r="G11" s="100"/>
      <c r="H11" s="110"/>
      <c r="I11" s="111" t="s">
        <v>100</v>
      </c>
      <c r="J11" s="101" t="s">
        <v>49</v>
      </c>
      <c r="K11" s="151">
        <f t="shared" si="0"/>
        <v>2</v>
      </c>
      <c r="M11" s="282">
        <v>6</v>
      </c>
      <c r="N11" s="291">
        <v>2</v>
      </c>
      <c r="O11" s="95"/>
      <c r="P11" s="115" t="s">
        <v>93</v>
      </c>
      <c r="Q11" s="113" t="s">
        <v>94</v>
      </c>
      <c r="R11" s="116" t="s">
        <v>22</v>
      </c>
    </row>
    <row r="12" spans="1:23" s="12" customFormat="1" ht="18" customHeight="1" x14ac:dyDescent="0.35">
      <c r="A12" s="146" t="s">
        <v>73</v>
      </c>
      <c r="B12" s="147" t="s">
        <v>6</v>
      </c>
      <c r="C12" s="99" t="s">
        <v>44</v>
      </c>
      <c r="D12" s="413" t="s">
        <v>15</v>
      </c>
      <c r="E12" s="425"/>
      <c r="F12" s="425"/>
      <c r="G12" s="100"/>
      <c r="H12" s="110"/>
      <c r="I12" s="111" t="s">
        <v>97</v>
      </c>
      <c r="J12" s="101" t="s">
        <v>89</v>
      </c>
      <c r="K12" s="151">
        <f t="shared" si="0"/>
        <v>1</v>
      </c>
      <c r="M12" s="282">
        <v>7</v>
      </c>
      <c r="N12" s="291">
        <v>4</v>
      </c>
      <c r="O12" s="95"/>
      <c r="P12" s="115" t="s">
        <v>95</v>
      </c>
      <c r="Q12" s="113" t="s">
        <v>22</v>
      </c>
      <c r="R12" s="116" t="s">
        <v>22</v>
      </c>
    </row>
    <row r="13" spans="1:23" s="12" customFormat="1" ht="18" customHeight="1" x14ac:dyDescent="0.35">
      <c r="A13" s="146" t="s">
        <v>73</v>
      </c>
      <c r="B13" s="147" t="s">
        <v>7</v>
      </c>
      <c r="C13" s="99" t="s">
        <v>36</v>
      </c>
      <c r="D13" s="413" t="s">
        <v>15</v>
      </c>
      <c r="E13" s="409" t="s">
        <v>15</v>
      </c>
      <c r="F13" s="425"/>
      <c r="G13" s="100"/>
      <c r="H13" s="110"/>
      <c r="I13" s="111" t="s">
        <v>98</v>
      </c>
      <c r="J13" s="101" t="s">
        <v>74</v>
      </c>
      <c r="K13" s="151">
        <f t="shared" si="0"/>
        <v>2</v>
      </c>
      <c r="M13" s="282">
        <v>8</v>
      </c>
      <c r="N13" s="291">
        <v>1</v>
      </c>
      <c r="O13" s="95"/>
      <c r="P13" s="115" t="s">
        <v>80</v>
      </c>
      <c r="Q13" s="113" t="s">
        <v>81</v>
      </c>
      <c r="R13" s="116" t="s">
        <v>22</v>
      </c>
    </row>
    <row r="14" spans="1:23" s="12" customFormat="1" ht="18" customHeight="1" x14ac:dyDescent="0.35">
      <c r="A14" s="148" t="s">
        <v>73</v>
      </c>
      <c r="B14" s="149" t="s">
        <v>8</v>
      </c>
      <c r="C14" s="124" t="s">
        <v>42</v>
      </c>
      <c r="D14" s="414" t="s">
        <v>15</v>
      </c>
      <c r="E14" s="410" t="s">
        <v>15</v>
      </c>
      <c r="F14" s="425"/>
      <c r="G14" s="125"/>
      <c r="H14" s="126"/>
      <c r="I14" s="127" t="s">
        <v>75</v>
      </c>
      <c r="J14" s="128" t="s">
        <v>82</v>
      </c>
      <c r="K14" s="152">
        <f t="shared" si="0"/>
        <v>2</v>
      </c>
      <c r="M14" s="283">
        <v>9</v>
      </c>
      <c r="N14" s="292">
        <v>2</v>
      </c>
      <c r="O14" s="95"/>
      <c r="P14" s="117" t="s">
        <v>101</v>
      </c>
      <c r="Q14" s="118" t="s">
        <v>102</v>
      </c>
      <c r="R14" s="119" t="s">
        <v>22</v>
      </c>
    </row>
    <row r="15" spans="1:23" s="12" customFormat="1" ht="18" customHeight="1" x14ac:dyDescent="0.35">
      <c r="A15" s="159" t="s">
        <v>3</v>
      </c>
      <c r="B15" s="160" t="s">
        <v>13</v>
      </c>
      <c r="C15" s="161" t="s">
        <v>36</v>
      </c>
      <c r="D15" s="415" t="s">
        <v>15</v>
      </c>
      <c r="E15" s="411" t="s">
        <v>15</v>
      </c>
      <c r="F15" s="425"/>
      <c r="G15" s="154"/>
      <c r="H15" s="157"/>
      <c r="I15" s="155" t="s">
        <v>110</v>
      </c>
      <c r="J15" s="158" t="s">
        <v>107</v>
      </c>
      <c r="K15" s="153">
        <f t="shared" si="0"/>
        <v>2</v>
      </c>
      <c r="M15" s="284">
        <v>10</v>
      </c>
      <c r="N15" s="293">
        <v>1</v>
      </c>
      <c r="O15" s="95"/>
      <c r="P15" s="156" t="s">
        <v>108</v>
      </c>
      <c r="Q15" s="156" t="s">
        <v>109</v>
      </c>
      <c r="R15" s="156" t="s">
        <v>22</v>
      </c>
    </row>
    <row r="16" spans="1:23" ht="20" customHeight="1" x14ac:dyDescent="0.35">
      <c r="A16" s="295" t="s">
        <v>122</v>
      </c>
      <c r="B16" s="296" t="s">
        <v>123</v>
      </c>
      <c r="C16" s="161" t="s">
        <v>36</v>
      </c>
      <c r="D16" s="415" t="s">
        <v>15</v>
      </c>
      <c r="E16" s="425"/>
      <c r="F16" s="425"/>
      <c r="G16" s="9"/>
      <c r="H16" s="157"/>
      <c r="I16" s="111" t="s">
        <v>126</v>
      </c>
      <c r="J16" s="101" t="s">
        <v>144</v>
      </c>
      <c r="K16" s="153">
        <f t="shared" si="0"/>
        <v>1</v>
      </c>
      <c r="M16" s="284">
        <v>93</v>
      </c>
      <c r="N16" s="293">
        <v>1</v>
      </c>
      <c r="P16" s="156" t="s">
        <v>124</v>
      </c>
      <c r="Q16" s="156" t="s">
        <v>22</v>
      </c>
      <c r="R16" s="156" t="s">
        <v>22</v>
      </c>
    </row>
    <row r="17" spans="1:23" ht="20" customHeight="1" x14ac:dyDescent="0.35">
      <c r="A17" s="295" t="s">
        <v>122</v>
      </c>
      <c r="B17" s="296" t="s">
        <v>125</v>
      </c>
      <c r="C17" s="161" t="s">
        <v>129</v>
      </c>
      <c r="D17" s="415" t="s">
        <v>15</v>
      </c>
      <c r="E17" s="425"/>
      <c r="F17" s="425"/>
      <c r="G17" s="9"/>
      <c r="H17" s="157"/>
      <c r="I17" s="111" t="s">
        <v>127</v>
      </c>
      <c r="J17" s="101" t="s">
        <v>145</v>
      </c>
      <c r="K17" s="153">
        <f t="shared" ref="K17:K18" si="1">COUNTA(D17:F17)</f>
        <v>1</v>
      </c>
      <c r="M17" s="284">
        <v>33</v>
      </c>
      <c r="N17" s="293">
        <v>3</v>
      </c>
      <c r="P17" s="156" t="s">
        <v>124</v>
      </c>
      <c r="Q17" s="156" t="s">
        <v>22</v>
      </c>
      <c r="R17" s="156" t="s">
        <v>22</v>
      </c>
    </row>
    <row r="18" spans="1:23" ht="20" customHeight="1" x14ac:dyDescent="0.35">
      <c r="A18" s="295" t="s">
        <v>128</v>
      </c>
      <c r="B18" s="296" t="s">
        <v>123</v>
      </c>
      <c r="C18" s="161" t="s">
        <v>42</v>
      </c>
      <c r="D18" s="425"/>
      <c r="E18" s="411" t="s">
        <v>15</v>
      </c>
      <c r="F18" s="425"/>
      <c r="G18" s="9"/>
      <c r="H18" s="157"/>
      <c r="I18" s="111" t="s">
        <v>130</v>
      </c>
      <c r="J18" s="101" t="s">
        <v>131</v>
      </c>
      <c r="K18" s="153">
        <f t="shared" si="1"/>
        <v>1</v>
      </c>
      <c r="M18" s="284">
        <v>31</v>
      </c>
      <c r="N18" s="293">
        <v>2</v>
      </c>
      <c r="P18" s="156" t="s">
        <v>22</v>
      </c>
      <c r="Q18" s="156" t="s">
        <v>134</v>
      </c>
      <c r="R18" s="156" t="s">
        <v>22</v>
      </c>
    </row>
    <row r="19" spans="1:23" ht="20" customHeight="1" x14ac:dyDescent="0.35">
      <c r="A19" s="295" t="s">
        <v>128</v>
      </c>
      <c r="B19" s="296" t="s">
        <v>125</v>
      </c>
      <c r="C19" s="161" t="s">
        <v>42</v>
      </c>
      <c r="D19" s="425"/>
      <c r="E19" s="411" t="s">
        <v>15</v>
      </c>
      <c r="F19" s="425"/>
      <c r="G19" s="9"/>
      <c r="H19" s="157"/>
      <c r="I19" s="111" t="s">
        <v>133</v>
      </c>
      <c r="J19" s="101" t="s">
        <v>132</v>
      </c>
      <c r="K19" s="153">
        <f t="shared" ref="K19" si="2">COUNTA(D19:F19)</f>
        <v>1</v>
      </c>
      <c r="M19" s="284">
        <v>32</v>
      </c>
      <c r="N19" s="293">
        <v>2</v>
      </c>
      <c r="P19" s="156" t="s">
        <v>22</v>
      </c>
      <c r="Q19" s="156" t="s">
        <v>135</v>
      </c>
      <c r="R19" s="156" t="s">
        <v>22</v>
      </c>
    </row>
    <row r="20" spans="1:23" ht="20" customHeight="1" x14ac:dyDescent="0.3">
      <c r="A20" s="93"/>
      <c r="B20" s="64"/>
      <c r="C20" s="12"/>
      <c r="D20" s="13"/>
      <c r="E20" s="13"/>
      <c r="F20" s="13"/>
      <c r="G20" s="14"/>
      <c r="H20" s="13"/>
      <c r="K20" s="15"/>
    </row>
    <row r="21" spans="1:23" s="18" customFormat="1" x14ac:dyDescent="0.3">
      <c r="A21" s="93"/>
      <c r="B21" s="64"/>
      <c r="C21" s="5"/>
      <c r="D21" s="4"/>
      <c r="E21" s="4"/>
      <c r="F21" s="4"/>
      <c r="G21" s="21"/>
      <c r="H21" s="4"/>
      <c r="I21" s="8"/>
      <c r="J21" s="74"/>
      <c r="K21" s="15"/>
      <c r="M21" s="285"/>
      <c r="N21" s="75"/>
      <c r="O21" s="55"/>
      <c r="P21" s="55"/>
      <c r="Q21" s="55"/>
      <c r="R21" s="55"/>
      <c r="S21" s="19"/>
      <c r="T21" s="20"/>
    </row>
    <row r="22" spans="1:23" s="27" customFormat="1" x14ac:dyDescent="0.3">
      <c r="A22" s="93"/>
      <c r="B22" s="64"/>
      <c r="C22" s="16"/>
      <c r="D22" s="17"/>
      <c r="E22" s="17"/>
      <c r="F22" s="18"/>
      <c r="G22" s="19"/>
      <c r="H22" s="20"/>
      <c r="I22" s="71"/>
      <c r="J22" s="75"/>
      <c r="K22" s="17"/>
      <c r="M22" s="286"/>
      <c r="N22" s="289"/>
      <c r="O22" s="94"/>
      <c r="P22" s="94"/>
      <c r="Q22" s="94"/>
      <c r="R22" s="94"/>
    </row>
    <row r="23" spans="1:23" s="12" customFormat="1" x14ac:dyDescent="0.3">
      <c r="A23" s="13"/>
      <c r="B23" s="3"/>
      <c r="C23" s="3"/>
      <c r="D23" s="2"/>
      <c r="E23" s="2"/>
      <c r="F23" s="2"/>
      <c r="G23" s="2"/>
      <c r="H23" s="2"/>
      <c r="J23" s="11"/>
      <c r="K23" s="1"/>
      <c r="M23" s="14"/>
      <c r="N23" s="11"/>
      <c r="O23" s="13"/>
      <c r="P23" s="13"/>
      <c r="Q23" s="13"/>
      <c r="R23" s="13"/>
    </row>
    <row r="24" spans="1:23" ht="20.149999999999999" customHeight="1" x14ac:dyDescent="0.3"/>
    <row r="25" spans="1:23" ht="20.149999999999999" customHeight="1" x14ac:dyDescent="0.3"/>
    <row r="26" spans="1:23" ht="20.149999999999999" customHeight="1" x14ac:dyDescent="0.3"/>
    <row r="27" spans="1:23" s="2" customFormat="1" ht="20.149999999999999" customHeight="1" thickBot="1" x14ac:dyDescent="0.35">
      <c r="A27" s="91" t="str">
        <f>Datum</f>
        <v>23. März 2026 / pf</v>
      </c>
      <c r="B27" s="3"/>
      <c r="C27" s="3"/>
      <c r="I27" s="12"/>
      <c r="J27" s="11"/>
      <c r="K27" s="68">
        <f>SUM(K5:K26)</f>
        <v>26</v>
      </c>
      <c r="L27" s="3"/>
      <c r="M27" s="14"/>
      <c r="N27" s="11"/>
      <c r="O27" s="13"/>
      <c r="P27" s="13"/>
      <c r="Q27" s="13"/>
      <c r="R27" s="13"/>
      <c r="S27" s="3"/>
      <c r="T27" s="3"/>
      <c r="U27" s="3"/>
      <c r="V27" s="3"/>
      <c r="W27" s="3"/>
    </row>
    <row r="28" spans="1:23" s="2" customFormat="1" ht="20.149999999999999" customHeight="1" thickTop="1" x14ac:dyDescent="0.3">
      <c r="A28" s="13"/>
      <c r="B28" s="3"/>
      <c r="C28" s="3"/>
      <c r="I28" s="12"/>
      <c r="J28" s="11"/>
      <c r="K28" s="1"/>
      <c r="L28" s="3"/>
      <c r="M28" s="14"/>
      <c r="N28" s="11"/>
      <c r="O28" s="13"/>
      <c r="P28" s="13"/>
      <c r="Q28" s="13"/>
      <c r="R28" s="13"/>
      <c r="S28" s="3"/>
      <c r="T28" s="3"/>
      <c r="U28" s="3"/>
      <c r="V28" s="3"/>
      <c r="W28" s="3"/>
    </row>
    <row r="29" spans="1:23" s="2" customFormat="1" ht="20.149999999999999" customHeight="1" x14ac:dyDescent="0.3">
      <c r="A29" s="13"/>
      <c r="B29" s="3"/>
      <c r="C29" s="3"/>
      <c r="I29" s="12"/>
      <c r="J29" s="11"/>
      <c r="K29" s="1"/>
      <c r="L29" s="3"/>
      <c r="M29" s="14"/>
      <c r="N29" s="11"/>
      <c r="O29" s="13"/>
      <c r="P29" s="13"/>
      <c r="Q29" s="13"/>
      <c r="R29" s="13"/>
      <c r="S29" s="3"/>
      <c r="T29" s="3"/>
      <c r="U29" s="3"/>
      <c r="V29" s="3"/>
      <c r="W29" s="3"/>
    </row>
    <row r="30" spans="1:23" s="2" customFormat="1" ht="20.149999999999999" customHeight="1" x14ac:dyDescent="0.3">
      <c r="A30" s="13"/>
      <c r="B30" s="3"/>
      <c r="C30" s="3"/>
      <c r="I30" s="12"/>
      <c r="J30" s="11"/>
      <c r="K30" s="1"/>
      <c r="L30" s="3"/>
      <c r="M30" s="14"/>
      <c r="N30" s="11"/>
      <c r="O30" s="13"/>
      <c r="P30" s="13"/>
      <c r="Q30" s="13"/>
      <c r="R30" s="13"/>
      <c r="S30" s="3"/>
      <c r="T30" s="3"/>
      <c r="U30" s="3"/>
      <c r="V30" s="3"/>
      <c r="W30" s="3"/>
    </row>
    <row r="31" spans="1:23" s="2" customFormat="1" ht="20.149999999999999" customHeight="1" x14ac:dyDescent="0.3">
      <c r="A31" s="13"/>
      <c r="B31" s="3"/>
      <c r="C31" s="3"/>
      <c r="I31" s="12"/>
      <c r="J31" s="11"/>
      <c r="K31" s="1"/>
      <c r="L31" s="3"/>
      <c r="M31" s="14"/>
      <c r="N31" s="11"/>
      <c r="O31" s="13"/>
      <c r="P31" s="13"/>
      <c r="Q31" s="13"/>
      <c r="R31" s="13"/>
      <c r="S31" s="3"/>
      <c r="T31" s="3"/>
      <c r="U31" s="3"/>
      <c r="V31" s="3"/>
      <c r="W31" s="3"/>
    </row>
    <row r="32" spans="1:23" s="2" customFormat="1" ht="20.149999999999999" customHeight="1" x14ac:dyDescent="0.3">
      <c r="A32" s="13"/>
      <c r="B32" s="3"/>
      <c r="C32" s="3"/>
      <c r="I32" s="12"/>
      <c r="J32" s="11"/>
      <c r="K32" s="1"/>
      <c r="L32" s="3"/>
      <c r="M32" s="14"/>
      <c r="N32" s="11"/>
      <c r="O32" s="13"/>
      <c r="P32" s="13"/>
      <c r="Q32" s="13"/>
      <c r="R32" s="13"/>
      <c r="S32" s="3"/>
      <c r="T32" s="3"/>
      <c r="U32" s="3"/>
      <c r="V32" s="3"/>
      <c r="W32" s="3"/>
    </row>
    <row r="33" spans="1:23" s="2" customFormat="1" ht="20.149999999999999" customHeight="1" x14ac:dyDescent="0.3">
      <c r="A33" s="13"/>
      <c r="B33" s="3"/>
      <c r="C33" s="3"/>
      <c r="I33" s="12"/>
      <c r="J33" s="11"/>
      <c r="K33" s="1"/>
      <c r="L33" s="3"/>
      <c r="M33" s="14"/>
      <c r="N33" s="11"/>
      <c r="O33" s="13"/>
      <c r="P33" s="13"/>
      <c r="Q33" s="13"/>
      <c r="R33" s="13"/>
      <c r="S33" s="3"/>
      <c r="T33" s="3"/>
      <c r="U33" s="3"/>
      <c r="V33" s="3"/>
      <c r="W33" s="3"/>
    </row>
    <row r="34" spans="1:23" s="2" customFormat="1" ht="20.149999999999999" customHeight="1" x14ac:dyDescent="0.3">
      <c r="A34" s="13"/>
      <c r="B34" s="3"/>
      <c r="C34" s="3"/>
      <c r="I34" s="12"/>
      <c r="J34" s="11"/>
      <c r="K34" s="1"/>
      <c r="L34" s="3"/>
      <c r="M34" s="14"/>
      <c r="N34" s="11"/>
      <c r="O34" s="13"/>
      <c r="P34" s="13"/>
      <c r="Q34" s="13"/>
      <c r="R34" s="13"/>
      <c r="S34" s="3"/>
      <c r="T34" s="3"/>
      <c r="U34" s="3"/>
      <c r="V34" s="3"/>
      <c r="W34" s="3"/>
    </row>
    <row r="35" spans="1:23" s="2" customFormat="1" ht="20.149999999999999" customHeight="1" x14ac:dyDescent="0.3">
      <c r="A35" s="13"/>
      <c r="B35" s="3"/>
      <c r="C35" s="3"/>
      <c r="I35" s="12"/>
      <c r="J35" s="11"/>
      <c r="K35" s="1"/>
      <c r="L35" s="3"/>
      <c r="M35" s="14"/>
      <c r="N35" s="11"/>
      <c r="O35" s="13"/>
      <c r="P35" s="13"/>
      <c r="Q35" s="13"/>
      <c r="R35" s="13"/>
      <c r="S35" s="3"/>
      <c r="T35" s="3"/>
      <c r="U35" s="3"/>
      <c r="V35" s="3"/>
      <c r="W35" s="3"/>
    </row>
    <row r="36" spans="1:23" s="2" customFormat="1" ht="20.149999999999999" customHeight="1" x14ac:dyDescent="0.3">
      <c r="A36" s="13"/>
      <c r="B36" s="3"/>
      <c r="C36" s="3"/>
      <c r="I36" s="12"/>
      <c r="J36" s="11"/>
      <c r="K36" s="1"/>
      <c r="L36" s="3"/>
      <c r="M36" s="14"/>
      <c r="N36" s="11"/>
      <c r="O36" s="13"/>
      <c r="P36" s="13"/>
      <c r="Q36" s="13"/>
      <c r="R36" s="13"/>
      <c r="S36" s="3"/>
      <c r="T36" s="3"/>
      <c r="U36" s="3"/>
      <c r="V36" s="3"/>
      <c r="W36" s="3"/>
    </row>
    <row r="37" spans="1:23" s="2" customFormat="1" ht="20.149999999999999" customHeight="1" x14ac:dyDescent="0.3">
      <c r="A37" s="13"/>
      <c r="B37" s="3"/>
      <c r="C37" s="3"/>
      <c r="I37" s="12"/>
      <c r="J37" s="11"/>
      <c r="K37" s="1"/>
      <c r="L37" s="3"/>
      <c r="M37" s="14"/>
      <c r="N37" s="11"/>
      <c r="O37" s="13"/>
      <c r="P37" s="13"/>
      <c r="Q37" s="13"/>
      <c r="R37" s="13"/>
      <c r="S37" s="3"/>
      <c r="T37" s="3"/>
      <c r="U37" s="3"/>
      <c r="V37" s="3"/>
      <c r="W37" s="3"/>
    </row>
    <row r="38" spans="1:23" s="2" customFormat="1" ht="20.149999999999999" customHeight="1" x14ac:dyDescent="0.3">
      <c r="A38" s="13"/>
      <c r="B38" s="3"/>
      <c r="C38" s="3"/>
      <c r="I38" s="12"/>
      <c r="J38" s="11"/>
      <c r="K38" s="1"/>
      <c r="L38" s="3"/>
      <c r="M38" s="14"/>
      <c r="N38" s="11"/>
      <c r="O38" s="13"/>
      <c r="P38" s="13"/>
      <c r="Q38" s="13"/>
      <c r="R38" s="13"/>
      <c r="S38" s="3"/>
      <c r="T38" s="3"/>
      <c r="U38" s="3"/>
      <c r="V38" s="3"/>
      <c r="W38" s="3"/>
    </row>
    <row r="39" spans="1:23" s="2" customFormat="1" ht="20.149999999999999" customHeight="1" x14ac:dyDescent="0.3">
      <c r="A39" s="13"/>
      <c r="B39" s="3"/>
      <c r="C39" s="3"/>
      <c r="I39" s="12"/>
      <c r="J39" s="11"/>
      <c r="K39" s="1"/>
      <c r="L39" s="3"/>
      <c r="M39" s="14"/>
      <c r="N39" s="11"/>
      <c r="O39" s="13"/>
      <c r="P39" s="13"/>
      <c r="Q39" s="13"/>
      <c r="R39" s="13"/>
      <c r="S39" s="3"/>
      <c r="T39" s="3"/>
      <c r="U39" s="3"/>
      <c r="V39" s="3"/>
      <c r="W39" s="3"/>
    </row>
    <row r="40" spans="1:23" s="2" customFormat="1" ht="20.149999999999999" customHeight="1" x14ac:dyDescent="0.3">
      <c r="A40" s="13"/>
      <c r="B40" s="3"/>
      <c r="C40" s="3"/>
      <c r="I40" s="12"/>
      <c r="J40" s="11"/>
      <c r="K40" s="1"/>
      <c r="L40" s="3"/>
      <c r="M40" s="14"/>
      <c r="N40" s="11"/>
      <c r="O40" s="13"/>
      <c r="P40" s="13"/>
      <c r="Q40" s="13"/>
      <c r="R40" s="13"/>
      <c r="S40" s="3"/>
      <c r="T40" s="3"/>
      <c r="U40" s="3"/>
      <c r="V40" s="3"/>
      <c r="W40" s="3"/>
    </row>
    <row r="41" spans="1:23" s="2" customFormat="1" ht="20.149999999999999" customHeight="1" x14ac:dyDescent="0.3">
      <c r="A41" s="13"/>
      <c r="B41" s="3"/>
      <c r="C41" s="3"/>
      <c r="I41" s="12"/>
      <c r="J41" s="11"/>
      <c r="K41" s="1"/>
      <c r="L41" s="3"/>
      <c r="M41" s="14"/>
      <c r="N41" s="11"/>
      <c r="O41" s="13"/>
      <c r="P41" s="13"/>
      <c r="Q41" s="13"/>
      <c r="R41" s="13"/>
      <c r="S41" s="3"/>
      <c r="T41" s="3"/>
      <c r="U41" s="3"/>
      <c r="V41" s="3"/>
      <c r="W41" s="3"/>
    </row>
    <row r="42" spans="1:23" s="2" customFormat="1" ht="20.149999999999999" customHeight="1" x14ac:dyDescent="0.3">
      <c r="A42" s="13"/>
      <c r="B42" s="3"/>
      <c r="C42" s="3"/>
      <c r="I42" s="12"/>
      <c r="J42" s="11"/>
      <c r="K42" s="1"/>
      <c r="L42" s="3"/>
      <c r="M42" s="14"/>
      <c r="N42" s="11"/>
      <c r="O42" s="13"/>
      <c r="P42" s="13"/>
      <c r="Q42" s="13"/>
      <c r="R42" s="13"/>
      <c r="S42" s="3"/>
      <c r="T42" s="3"/>
      <c r="U42" s="3"/>
      <c r="V42" s="3"/>
      <c r="W42" s="3"/>
    </row>
    <row r="43" spans="1:23" ht="20.149999999999999" customHeight="1" x14ac:dyDescent="0.3"/>
    <row r="44" spans="1:23" ht="20.149999999999999" customHeight="1" x14ac:dyDescent="0.3"/>
    <row r="45" spans="1:23" ht="20.149999999999999" customHeight="1" x14ac:dyDescent="0.3"/>
    <row r="46" spans="1:23" ht="20.149999999999999" customHeight="1" x14ac:dyDescent="0.3"/>
    <row r="47" spans="1:23" ht="20.149999999999999" customHeight="1" x14ac:dyDescent="0.3"/>
    <row r="48" spans="1:23" ht="20.149999999999999" customHeight="1" x14ac:dyDescent="0.3"/>
    <row r="49" spans="1:20" ht="20.149999999999999" customHeight="1" x14ac:dyDescent="0.3"/>
    <row r="50" spans="1:20" ht="20.149999999999999" customHeight="1" x14ac:dyDescent="0.3"/>
    <row r="51" spans="1:20" s="10" customFormat="1" ht="4" customHeight="1" x14ac:dyDescent="0.3">
      <c r="A51" s="13"/>
      <c r="B51" s="3"/>
      <c r="C51" s="3"/>
      <c r="D51" s="2"/>
      <c r="E51" s="2"/>
      <c r="F51" s="2"/>
      <c r="G51" s="2"/>
      <c r="H51" s="2"/>
      <c r="I51" s="12"/>
      <c r="J51" s="11"/>
      <c r="K51" s="1"/>
      <c r="M51" s="287"/>
      <c r="N51" s="73"/>
      <c r="O51" s="92"/>
      <c r="P51" s="92"/>
      <c r="Q51" s="92"/>
      <c r="R51" s="92"/>
    </row>
    <row r="52" spans="1:20" s="8" customFormat="1" ht="11.15" customHeight="1" x14ac:dyDescent="0.3">
      <c r="A52" s="13"/>
      <c r="B52" s="3"/>
      <c r="C52" s="3"/>
      <c r="D52" s="2"/>
      <c r="E52" s="2"/>
      <c r="F52" s="2"/>
      <c r="G52" s="2"/>
      <c r="H52" s="2"/>
      <c r="I52" s="12"/>
      <c r="J52" s="11"/>
      <c r="K52" s="1"/>
      <c r="M52" s="288"/>
      <c r="N52" s="74"/>
      <c r="O52" s="90"/>
      <c r="P52" s="90"/>
      <c r="Q52" s="90"/>
      <c r="R52" s="90"/>
    </row>
    <row r="53" spans="1:20" s="8" customFormat="1" ht="11.15" customHeight="1" x14ac:dyDescent="0.3">
      <c r="A53" s="13"/>
      <c r="B53" s="3"/>
      <c r="C53" s="3"/>
      <c r="D53" s="2"/>
      <c r="E53" s="2"/>
      <c r="F53" s="2"/>
      <c r="G53" s="2"/>
      <c r="H53" s="2"/>
      <c r="I53" s="12"/>
      <c r="J53" s="11"/>
      <c r="K53" s="1"/>
      <c r="M53" s="288"/>
      <c r="N53" s="74"/>
      <c r="O53" s="90"/>
      <c r="P53" s="90"/>
      <c r="Q53" s="90"/>
      <c r="R53" s="90"/>
    </row>
    <row r="54" spans="1:20" s="8" customFormat="1" ht="11.15" customHeight="1" x14ac:dyDescent="0.3">
      <c r="A54" s="13"/>
      <c r="B54" s="3"/>
      <c r="C54" s="3"/>
      <c r="D54" s="2"/>
      <c r="E54" s="2"/>
      <c r="F54" s="2"/>
      <c r="G54" s="2"/>
      <c r="H54" s="2"/>
      <c r="I54" s="12"/>
      <c r="J54" s="11"/>
      <c r="K54" s="1"/>
      <c r="M54" s="288"/>
      <c r="N54" s="74"/>
      <c r="O54" s="90"/>
      <c r="P54" s="90"/>
      <c r="Q54" s="90"/>
      <c r="R54" s="90"/>
    </row>
    <row r="55" spans="1:20" s="8" customFormat="1" ht="11.15" customHeight="1" x14ac:dyDescent="0.3">
      <c r="A55" s="13"/>
      <c r="B55" s="3"/>
      <c r="C55" s="3"/>
      <c r="D55" s="2"/>
      <c r="E55" s="2"/>
      <c r="F55" s="2"/>
      <c r="G55" s="2"/>
      <c r="H55" s="2"/>
      <c r="I55" s="12"/>
      <c r="J55" s="11"/>
      <c r="K55" s="1"/>
      <c r="M55" s="288"/>
      <c r="N55" s="74"/>
      <c r="O55" s="90"/>
      <c r="P55" s="90"/>
      <c r="Q55" s="90"/>
      <c r="R55" s="90"/>
    </row>
    <row r="56" spans="1:20" s="8" customFormat="1" ht="11.15" customHeight="1" x14ac:dyDescent="0.3">
      <c r="A56" s="13"/>
      <c r="B56" s="3"/>
      <c r="C56" s="3"/>
      <c r="D56" s="2"/>
      <c r="E56" s="2"/>
      <c r="F56" s="2"/>
      <c r="G56" s="2"/>
      <c r="H56" s="2"/>
      <c r="I56" s="12"/>
      <c r="J56" s="11"/>
      <c r="K56" s="1"/>
      <c r="M56" s="288"/>
      <c r="N56" s="74"/>
      <c r="O56" s="90"/>
      <c r="P56" s="90"/>
      <c r="Q56" s="90"/>
      <c r="R56" s="90"/>
    </row>
    <row r="57" spans="1:20" s="5" customFormat="1" ht="11.15" customHeight="1" x14ac:dyDescent="0.3">
      <c r="A57" s="13"/>
      <c r="B57" s="3"/>
      <c r="C57" s="3"/>
      <c r="D57" s="2"/>
      <c r="E57" s="2"/>
      <c r="F57" s="2"/>
      <c r="G57" s="2"/>
      <c r="H57" s="2"/>
      <c r="I57" s="12"/>
      <c r="J57" s="11"/>
      <c r="K57" s="1"/>
      <c r="M57" s="288"/>
      <c r="N57" s="74"/>
      <c r="O57" s="90"/>
      <c r="P57" s="90"/>
      <c r="Q57" s="90"/>
      <c r="R57" s="90"/>
    </row>
    <row r="58" spans="1:20" s="18" customFormat="1" x14ac:dyDescent="0.3">
      <c r="A58" s="13"/>
      <c r="B58" s="3"/>
      <c r="C58" s="3"/>
      <c r="D58" s="2"/>
      <c r="E58" s="2"/>
      <c r="F58" s="2"/>
      <c r="G58" s="2"/>
      <c r="H58" s="2"/>
      <c r="I58" s="12"/>
      <c r="J58" s="11"/>
      <c r="K58" s="15"/>
      <c r="M58" s="285"/>
      <c r="N58" s="75"/>
      <c r="O58" s="55"/>
      <c r="P58" s="55"/>
      <c r="Q58" s="55"/>
      <c r="R58" s="55"/>
      <c r="S58" s="19"/>
      <c r="T58" s="20"/>
    </row>
  </sheetData>
  <mergeCells count="7">
    <mergeCell ref="A1:K1"/>
    <mergeCell ref="A3:B3"/>
    <mergeCell ref="K3:K4"/>
    <mergeCell ref="P3:R3"/>
    <mergeCell ref="M3:M4"/>
    <mergeCell ref="N3:N4"/>
    <mergeCell ref="C3:C4"/>
  </mergeCells>
  <pageMargins left="0.59055118110236227" right="0.19685039370078741" top="0.39370078740157483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C94A3-131A-4D17-B83E-56799DFD24C1}">
  <dimension ref="A1:I27"/>
  <sheetViews>
    <sheetView workbookViewId="0">
      <selection activeCell="G12" sqref="G12"/>
    </sheetView>
  </sheetViews>
  <sheetFormatPr baseColWidth="10" defaultColWidth="10.6328125" defaultRowHeight="20" customHeight="1" x14ac:dyDescent="0.35"/>
  <cols>
    <col min="1" max="1" width="8.6328125" style="80" customWidth="1"/>
    <col min="2" max="2" width="7.6328125" style="80" customWidth="1"/>
    <col min="3" max="3" width="9.6328125" style="80" customWidth="1"/>
    <col min="4" max="5" width="6.6328125" style="80" customWidth="1"/>
    <col min="6" max="6" width="13.6328125" style="80" customWidth="1"/>
    <col min="7" max="8" width="30.6328125" style="80" customWidth="1"/>
    <col min="9" max="9" width="25.6328125" style="80" customWidth="1"/>
    <col min="10" max="16384" width="10.6328125" style="81"/>
  </cols>
  <sheetData>
    <row r="1" spans="1:9" s="79" customFormat="1" ht="21" x14ac:dyDescent="0.5">
      <c r="A1" s="77" t="s">
        <v>51</v>
      </c>
      <c r="B1" s="77"/>
      <c r="C1" s="78"/>
      <c r="D1" s="179" t="s">
        <v>113</v>
      </c>
      <c r="E1" s="278" t="str">
        <f>Klub</f>
        <v>KC ??</v>
      </c>
      <c r="F1" s="178"/>
      <c r="G1" s="178"/>
      <c r="H1" s="78"/>
      <c r="I1" s="78"/>
    </row>
    <row r="2" spans="1:9" ht="10" customHeight="1" x14ac:dyDescent="0.35"/>
    <row r="3" spans="1:9" ht="20" customHeight="1" x14ac:dyDescent="0.35">
      <c r="A3" s="180" t="s">
        <v>69</v>
      </c>
      <c r="B3" s="180" t="s">
        <v>52</v>
      </c>
      <c r="C3" s="180" t="s">
        <v>53</v>
      </c>
      <c r="D3" s="180" t="s">
        <v>54</v>
      </c>
      <c r="E3" s="180" t="s">
        <v>55</v>
      </c>
      <c r="F3" s="180" t="s">
        <v>56</v>
      </c>
      <c r="G3" s="181" t="s">
        <v>70</v>
      </c>
      <c r="H3" s="181" t="s">
        <v>71</v>
      </c>
      <c r="I3" s="181" t="s">
        <v>114</v>
      </c>
    </row>
    <row r="4" spans="1:9" ht="20" customHeight="1" x14ac:dyDescent="0.35">
      <c r="A4" s="182">
        <v>11</v>
      </c>
      <c r="B4" s="183">
        <v>0.38541666666666669</v>
      </c>
      <c r="C4" s="182" t="s">
        <v>57</v>
      </c>
      <c r="D4" s="182" t="s">
        <v>58</v>
      </c>
      <c r="E4" s="182">
        <v>3</v>
      </c>
      <c r="F4" s="184" t="s">
        <v>59</v>
      </c>
      <c r="G4" s="185" t="s">
        <v>67</v>
      </c>
      <c r="H4" s="186" t="s">
        <v>22</v>
      </c>
      <c r="I4" s="186" t="s">
        <v>115</v>
      </c>
    </row>
    <row r="5" spans="1:9" ht="20" customHeight="1" x14ac:dyDescent="0.35">
      <c r="A5" s="182">
        <v>17</v>
      </c>
      <c r="B5" s="183">
        <v>0.54861111111111116</v>
      </c>
      <c r="C5" s="182" t="s">
        <v>60</v>
      </c>
      <c r="D5" s="182" t="s">
        <v>61</v>
      </c>
      <c r="E5" s="182">
        <v>5</v>
      </c>
      <c r="F5" s="187" t="s">
        <v>62</v>
      </c>
      <c r="G5" s="185" t="s">
        <v>63</v>
      </c>
      <c r="H5" s="186" t="s">
        <v>68</v>
      </c>
      <c r="I5" s="186" t="s">
        <v>115</v>
      </c>
    </row>
    <row r="6" spans="1:9" ht="20" customHeight="1" x14ac:dyDescent="0.35">
      <c r="A6" s="182">
        <v>81</v>
      </c>
      <c r="B6" s="183">
        <v>0.41666666666666669</v>
      </c>
      <c r="C6" s="182" t="s">
        <v>64</v>
      </c>
      <c r="D6" s="182" t="s">
        <v>22</v>
      </c>
      <c r="E6" s="182" t="s">
        <v>22</v>
      </c>
      <c r="F6" s="294" t="s">
        <v>65</v>
      </c>
      <c r="G6" s="185" t="s">
        <v>22</v>
      </c>
      <c r="H6" s="186" t="s">
        <v>66</v>
      </c>
      <c r="I6" s="186" t="s">
        <v>115</v>
      </c>
    </row>
    <row r="7" spans="1:9" ht="20" customHeight="1" x14ac:dyDescent="0.35">
      <c r="A7" s="188"/>
      <c r="B7" s="188"/>
      <c r="C7" s="188"/>
      <c r="D7" s="188"/>
      <c r="E7" s="188"/>
      <c r="F7" s="189"/>
      <c r="G7" s="190"/>
      <c r="H7" s="191"/>
      <c r="I7" s="191"/>
    </row>
    <row r="8" spans="1:9" ht="20" customHeight="1" x14ac:dyDescent="0.35">
      <c r="A8" s="188"/>
      <c r="B8" s="188"/>
      <c r="C8" s="188"/>
      <c r="D8" s="188"/>
      <c r="E8" s="188"/>
      <c r="F8" s="189"/>
      <c r="G8" s="190"/>
      <c r="H8" s="191"/>
      <c r="I8" s="191"/>
    </row>
    <row r="9" spans="1:9" ht="20" customHeight="1" x14ac:dyDescent="0.35">
      <c r="A9" s="188"/>
      <c r="B9" s="188"/>
      <c r="C9" s="188"/>
      <c r="D9" s="188"/>
      <c r="E9" s="188"/>
      <c r="F9" s="189"/>
      <c r="G9" s="190"/>
      <c r="H9" s="191"/>
      <c r="I9" s="191"/>
    </row>
    <row r="10" spans="1:9" ht="20" customHeight="1" x14ac:dyDescent="0.35">
      <c r="A10" s="188"/>
      <c r="B10" s="188"/>
      <c r="C10" s="188"/>
      <c r="D10" s="188"/>
      <c r="E10" s="188"/>
      <c r="F10" s="189"/>
      <c r="G10" s="190"/>
      <c r="H10" s="191"/>
      <c r="I10" s="191"/>
    </row>
    <row r="11" spans="1:9" ht="20" customHeight="1" x14ac:dyDescent="0.35">
      <c r="A11" s="188"/>
      <c r="B11" s="188"/>
      <c r="C11" s="188"/>
      <c r="D11" s="188"/>
      <c r="E11" s="188"/>
      <c r="F11" s="189"/>
      <c r="G11" s="190"/>
      <c r="H11" s="191"/>
      <c r="I11" s="191"/>
    </row>
    <row r="12" spans="1:9" ht="20" customHeight="1" x14ac:dyDescent="0.35">
      <c r="A12" s="188"/>
      <c r="B12" s="188"/>
      <c r="C12" s="188"/>
      <c r="D12" s="188"/>
      <c r="E12" s="188"/>
      <c r="F12" s="189"/>
      <c r="G12" s="190"/>
      <c r="H12" s="191"/>
      <c r="I12" s="191"/>
    </row>
    <row r="13" spans="1:9" ht="20" customHeight="1" x14ac:dyDescent="0.35">
      <c r="A13" s="188"/>
      <c r="B13" s="188"/>
      <c r="C13" s="188"/>
      <c r="D13" s="188"/>
      <c r="E13" s="188"/>
      <c r="F13" s="189"/>
      <c r="G13" s="190"/>
      <c r="H13" s="191"/>
      <c r="I13" s="191"/>
    </row>
    <row r="14" spans="1:9" ht="20" customHeight="1" x14ac:dyDescent="0.35">
      <c r="A14" s="188"/>
      <c r="B14" s="188"/>
      <c r="C14" s="188"/>
      <c r="D14" s="188"/>
      <c r="E14" s="188"/>
      <c r="F14" s="189"/>
      <c r="G14" s="190"/>
      <c r="H14" s="191"/>
      <c r="I14" s="191"/>
    </row>
    <row r="15" spans="1:9" ht="20" customHeight="1" x14ac:dyDescent="0.35">
      <c r="A15" s="188"/>
      <c r="B15" s="188"/>
      <c r="C15" s="188"/>
      <c r="D15" s="188"/>
      <c r="E15" s="188"/>
      <c r="F15" s="189"/>
      <c r="G15" s="190"/>
      <c r="H15" s="191"/>
      <c r="I15" s="191"/>
    </row>
    <row r="16" spans="1:9" ht="20" customHeight="1" x14ac:dyDescent="0.35">
      <c r="A16" s="188"/>
      <c r="B16" s="188"/>
      <c r="C16" s="188"/>
      <c r="D16" s="188"/>
      <c r="E16" s="188"/>
      <c r="F16" s="189"/>
      <c r="G16" s="190"/>
      <c r="H16" s="191"/>
      <c r="I16" s="191"/>
    </row>
    <row r="17" spans="1:9" ht="20" customHeight="1" x14ac:dyDescent="0.35">
      <c r="A17" s="188"/>
      <c r="B17" s="188"/>
      <c r="C17" s="188"/>
      <c r="D17" s="188"/>
      <c r="E17" s="188"/>
      <c r="F17" s="189"/>
      <c r="G17" s="190"/>
      <c r="H17" s="191"/>
      <c r="I17" s="191"/>
    </row>
    <row r="18" spans="1:9" ht="20" customHeight="1" x14ac:dyDescent="0.35">
      <c r="A18" s="188"/>
      <c r="B18" s="188"/>
      <c r="C18" s="188"/>
      <c r="D18" s="188"/>
      <c r="E18" s="188"/>
      <c r="F18" s="189"/>
      <c r="G18" s="190"/>
      <c r="H18" s="191"/>
      <c r="I18" s="191"/>
    </row>
    <row r="19" spans="1:9" ht="20" customHeight="1" x14ac:dyDescent="0.35">
      <c r="A19" s="188"/>
      <c r="B19" s="188"/>
      <c r="C19" s="188"/>
      <c r="D19" s="188"/>
      <c r="E19" s="188"/>
      <c r="F19" s="189"/>
      <c r="G19" s="190"/>
      <c r="H19" s="191"/>
      <c r="I19" s="191"/>
    </row>
    <row r="20" spans="1:9" ht="20" customHeight="1" x14ac:dyDescent="0.35">
      <c r="A20" s="188"/>
      <c r="B20" s="188"/>
      <c r="C20" s="188"/>
      <c r="D20" s="188"/>
      <c r="E20" s="188"/>
      <c r="F20" s="189"/>
      <c r="G20" s="190"/>
      <c r="H20" s="191"/>
      <c r="I20" s="191"/>
    </row>
    <row r="21" spans="1:9" ht="20" customHeight="1" x14ac:dyDescent="0.35">
      <c r="A21" s="188"/>
      <c r="B21" s="188"/>
      <c r="C21" s="188"/>
      <c r="D21" s="188"/>
      <c r="E21" s="188"/>
      <c r="F21" s="189"/>
      <c r="G21" s="190"/>
      <c r="H21" s="191"/>
      <c r="I21" s="191"/>
    </row>
    <row r="22" spans="1:9" ht="20" customHeight="1" x14ac:dyDescent="0.35">
      <c r="A22" s="188"/>
      <c r="B22" s="188"/>
      <c r="C22" s="188"/>
      <c r="D22" s="188"/>
      <c r="E22" s="188"/>
      <c r="F22" s="189"/>
      <c r="G22" s="190"/>
      <c r="H22" s="191"/>
      <c r="I22" s="191"/>
    </row>
    <row r="23" spans="1:9" ht="20" customHeight="1" x14ac:dyDescent="0.35">
      <c r="A23" s="188"/>
      <c r="B23" s="188"/>
      <c r="C23" s="188"/>
      <c r="D23" s="188"/>
      <c r="E23" s="188"/>
      <c r="F23" s="189"/>
      <c r="G23" s="190"/>
      <c r="H23" s="191"/>
      <c r="I23" s="191"/>
    </row>
    <row r="24" spans="1:9" ht="20" customHeight="1" x14ac:dyDescent="0.35">
      <c r="A24" s="188"/>
      <c r="B24" s="188"/>
      <c r="C24" s="188"/>
      <c r="D24" s="188"/>
      <c r="E24" s="188"/>
      <c r="F24" s="189"/>
      <c r="G24" s="190"/>
      <c r="H24" s="191"/>
      <c r="I24" s="191"/>
    </row>
    <row r="25" spans="1:9" ht="20" customHeight="1" x14ac:dyDescent="0.35">
      <c r="A25" s="188"/>
      <c r="B25" s="188"/>
      <c r="C25" s="188"/>
      <c r="D25" s="188"/>
      <c r="E25" s="188"/>
      <c r="F25" s="189"/>
      <c r="G25" s="190"/>
      <c r="H25" s="191"/>
      <c r="I25" s="191"/>
    </row>
    <row r="26" spans="1:9" ht="20" customHeight="1" x14ac:dyDescent="0.35">
      <c r="A26" s="82"/>
    </row>
    <row r="27" spans="1:9" ht="20" customHeight="1" x14ac:dyDescent="0.35">
      <c r="A27" s="82" t="str">
        <f>Datum</f>
        <v>23. März 2026 / pf</v>
      </c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8</vt:i4>
      </vt:variant>
    </vt:vector>
  </HeadingPairs>
  <TitlesOfParts>
    <vt:vector size="13" baseType="lpstr">
      <vt:lpstr>Rennliste</vt:lpstr>
      <vt:lpstr>Fahrerliste</vt:lpstr>
      <vt:lpstr>Anmeldung</vt:lpstr>
      <vt:lpstr>Beispiele</vt:lpstr>
      <vt:lpstr>Ummeldung</vt:lpstr>
      <vt:lpstr>Datum</vt:lpstr>
      <vt:lpstr>Fahrerliste!Druckbereich</vt:lpstr>
      <vt:lpstr>Rennliste!Druckbereich</vt:lpstr>
      <vt:lpstr>Fahrerliste!Drucktitel</vt:lpstr>
      <vt:lpstr>Jahr</vt:lpstr>
      <vt:lpstr>Klub</vt:lpstr>
      <vt:lpstr>Regatta</vt:lpstr>
      <vt:lpstr>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</dc:creator>
  <cp:lastModifiedBy>Peter Fuhrimann</cp:lastModifiedBy>
  <cp:lastPrinted>2026-03-13T13:09:07Z</cp:lastPrinted>
  <dcterms:created xsi:type="dcterms:W3CDTF">1997-03-12T22:49:04Z</dcterms:created>
  <dcterms:modified xsi:type="dcterms:W3CDTF">2026-03-13T15:29:53Z</dcterms:modified>
</cp:coreProperties>
</file>